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ze\staff\knuffmte\Documents\Insurance Premiums\"/>
    </mc:Choice>
  </mc:AlternateContent>
  <xr:revisionPtr revIDLastSave="0" documentId="13_ncr:1_{79661FC1-B258-4366-986F-701AB916DFFD}" xr6:coauthVersionLast="47" xr6:coauthVersionMax="47" xr10:uidLastSave="{00000000-0000-0000-0000-000000000000}"/>
  <bookViews>
    <workbookView xWindow="-120" yWindow="-120" windowWidth="29040" windowHeight="15720" xr2:uid="{6E3676FC-BF77-4092-89A7-66EBDF685655}"/>
  </bookViews>
  <sheets>
    <sheet name="Employee Prem" sheetId="19" r:id="rId1"/>
    <sheet name="Board Prem" sheetId="16" r:id="rId2"/>
    <sheet name="Total Premium" sheetId="17" r:id="rId3"/>
    <sheet name="Comparison" sheetId="11" state="hidden" r:id="rId4"/>
    <sheet name="Emp Prem" sheetId="7" state="hidden" r:id="rId5"/>
    <sheet name="Board Prem1" sheetId="8" state="hidden" r:id="rId6"/>
    <sheet name="Total Prem" sheetId="2" state="hidden" r:id="rId7"/>
    <sheet name="HOPE Rates" sheetId="10" state="hidden" r:id="rId8"/>
    <sheet name="Census" sheetId="9" state="hidden" r:id="rId9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6" l="1"/>
  <c r="I9" i="16"/>
  <c r="G10" i="16"/>
  <c r="I10" i="16"/>
  <c r="G11" i="16"/>
  <c r="I11" i="16"/>
  <c r="G12" i="16"/>
  <c r="I12" i="16"/>
  <c r="G13" i="16"/>
  <c r="I13" i="16"/>
  <c r="G18" i="16"/>
  <c r="I18" i="16"/>
  <c r="G19" i="16"/>
  <c r="I19" i="16"/>
  <c r="G20" i="16"/>
  <c r="I20" i="16"/>
  <c r="G21" i="16"/>
  <c r="I21" i="16"/>
  <c r="G22" i="16"/>
  <c r="I22" i="16"/>
  <c r="G27" i="16"/>
  <c r="I27" i="16"/>
  <c r="G28" i="16"/>
  <c r="I28" i="16"/>
  <c r="G29" i="16"/>
  <c r="I29" i="16"/>
  <c r="G30" i="16"/>
  <c r="I30" i="16"/>
  <c r="G31" i="16"/>
  <c r="I31" i="16"/>
  <c r="G36" i="16"/>
  <c r="I36" i="16"/>
  <c r="G37" i="16"/>
  <c r="I37" i="16"/>
  <c r="G38" i="16"/>
  <c r="I38" i="16"/>
  <c r="G39" i="16"/>
  <c r="I39" i="16"/>
  <c r="G40" i="16"/>
  <c r="I40" i="16"/>
  <c r="E10" i="16"/>
  <c r="E11" i="16"/>
  <c r="E12" i="16"/>
  <c r="E13" i="16"/>
  <c r="E18" i="16"/>
  <c r="E19" i="16"/>
  <c r="E20" i="16"/>
  <c r="E21" i="16"/>
  <c r="E22" i="16"/>
  <c r="E27" i="16"/>
  <c r="E28" i="16"/>
  <c r="E29" i="16"/>
  <c r="E30" i="16"/>
  <c r="E31" i="16"/>
  <c r="E36" i="16"/>
  <c r="E37" i="16"/>
  <c r="E38" i="16"/>
  <c r="E39" i="16"/>
  <c r="E40" i="16"/>
  <c r="E9" i="16"/>
  <c r="H8" i="11"/>
  <c r="H7" i="11"/>
  <c r="H6" i="11"/>
  <c r="H5" i="11"/>
  <c r="G5" i="11"/>
  <c r="G6" i="11"/>
  <c r="G7" i="11"/>
  <c r="G8" i="11"/>
  <c r="F8" i="11"/>
  <c r="F7" i="11"/>
  <c r="F6" i="11"/>
  <c r="F5" i="11"/>
  <c r="D8" i="11"/>
  <c r="C8" i="11"/>
  <c r="B8" i="11"/>
  <c r="D7" i="11"/>
  <c r="C7" i="11"/>
  <c r="B7" i="11"/>
  <c r="D6" i="11"/>
  <c r="C6" i="11"/>
  <c r="B6" i="11"/>
  <c r="D5" i="11"/>
  <c r="C5" i="11"/>
  <c r="B5" i="11"/>
  <c r="B27" i="10"/>
  <c r="B26" i="10"/>
  <c r="B25" i="10"/>
  <c r="D27" i="10"/>
  <c r="D26" i="10"/>
  <c r="D25" i="10"/>
  <c r="D24" i="10"/>
  <c r="B24" i="10"/>
  <c r="E18" i="9"/>
  <c r="D21" i="9"/>
  <c r="D20" i="9"/>
  <c r="D19" i="9"/>
  <c r="D18" i="9"/>
  <c r="F18" i="9"/>
  <c r="E14" i="9"/>
  <c r="E13" i="9"/>
  <c r="D16" i="9"/>
  <c r="D15" i="9"/>
  <c r="D14" i="9"/>
  <c r="D13" i="9"/>
  <c r="F13" i="9"/>
  <c r="E8" i="9"/>
  <c r="D11" i="9"/>
  <c r="D10" i="9"/>
  <c r="D9" i="9"/>
  <c r="D8" i="9"/>
  <c r="F8" i="9"/>
  <c r="E3" i="9"/>
  <c r="D6" i="9"/>
  <c r="D5" i="9"/>
  <c r="D4" i="9"/>
  <c r="D3" i="9"/>
  <c r="D23" i="9"/>
  <c r="E37" i="8"/>
  <c r="E16" i="9"/>
  <c r="F37" i="8"/>
  <c r="E6" i="9"/>
  <c r="G37" i="8"/>
  <c r="E11" i="9"/>
  <c r="D38" i="8"/>
  <c r="D37" i="8"/>
  <c r="E21" i="9"/>
  <c r="E28" i="8"/>
  <c r="F28" i="8"/>
  <c r="E4" i="9"/>
  <c r="G28" i="8"/>
  <c r="E9" i="9"/>
  <c r="E29" i="8"/>
  <c r="G31" i="8"/>
  <c r="D28" i="8"/>
  <c r="E19" i="9"/>
  <c r="E19" i="8"/>
  <c r="E15" i="9"/>
  <c r="F19" i="8"/>
  <c r="E5" i="9"/>
  <c r="G19" i="8"/>
  <c r="E10" i="9"/>
  <c r="D20" i="8"/>
  <c r="D19" i="8"/>
  <c r="E20" i="9"/>
  <c r="E10" i="8"/>
  <c r="F10" i="8"/>
  <c r="G10" i="8"/>
  <c r="E11" i="8"/>
  <c r="D10" i="8"/>
  <c r="G37" i="2"/>
  <c r="G29" i="2"/>
  <c r="G30" i="2"/>
  <c r="G28" i="2"/>
  <c r="G20" i="2"/>
  <c r="G21" i="2"/>
  <c r="G22" i="8"/>
  <c r="G19" i="2"/>
  <c r="G20" i="8"/>
  <c r="G11" i="2"/>
  <c r="G12" i="2"/>
  <c r="G13" i="8"/>
  <c r="G10" i="2"/>
  <c r="G11" i="8"/>
  <c r="F37" i="2"/>
  <c r="F29" i="2"/>
  <c r="F30" i="2"/>
  <c r="F31" i="8"/>
  <c r="F28" i="2"/>
  <c r="F19" i="2"/>
  <c r="F20" i="8"/>
  <c r="F10" i="2"/>
  <c r="E37" i="2"/>
  <c r="E29" i="2"/>
  <c r="E30" i="2"/>
  <c r="E31" i="8"/>
  <c r="E28" i="2"/>
  <c r="E19" i="2"/>
  <c r="E20" i="8"/>
  <c r="E10" i="2"/>
  <c r="D37" i="2"/>
  <c r="D38" i="2"/>
  <c r="D39" i="2"/>
  <c r="D40" i="8"/>
  <c r="D28" i="2"/>
  <c r="D29" i="8"/>
  <c r="D19" i="2"/>
  <c r="D10" i="2"/>
  <c r="E20" i="2"/>
  <c r="F20" i="2"/>
  <c r="G38" i="8"/>
  <c r="G12" i="8"/>
  <c r="G30" i="8"/>
  <c r="F38" i="8"/>
  <c r="D11" i="8"/>
  <c r="F30" i="8"/>
  <c r="E38" i="8"/>
  <c r="E38" i="2"/>
  <c r="E30" i="8"/>
  <c r="F38" i="2"/>
  <c r="G29" i="8"/>
  <c r="E11" i="2"/>
  <c r="F11" i="2"/>
  <c r="G38" i="2"/>
  <c r="F11" i="8"/>
  <c r="G21" i="8"/>
  <c r="F29" i="8"/>
  <c r="D39" i="8"/>
  <c r="G31" i="2"/>
  <c r="G22" i="2"/>
  <c r="G13" i="2"/>
  <c r="F31" i="2"/>
  <c r="F32" i="8"/>
  <c r="E31" i="2"/>
  <c r="E32" i="8"/>
  <c r="D11" i="2"/>
  <c r="D12" i="8"/>
  <c r="D20" i="2"/>
  <c r="D21" i="8"/>
  <c r="D29" i="2"/>
  <c r="D40" i="2"/>
  <c r="D41" i="8"/>
  <c r="G14" i="8"/>
  <c r="E12" i="2"/>
  <c r="E12" i="8"/>
  <c r="F39" i="2"/>
  <c r="F39" i="8"/>
  <c r="E39" i="2"/>
  <c r="E39" i="8"/>
  <c r="D30" i="2"/>
  <c r="D30" i="8"/>
  <c r="G23" i="8"/>
  <c r="F21" i="2"/>
  <c r="F21" i="8"/>
  <c r="G39" i="8"/>
  <c r="G39" i="2"/>
  <c r="E21" i="2"/>
  <c r="E21" i="8"/>
  <c r="G32" i="8"/>
  <c r="F12" i="2"/>
  <c r="F12" i="8"/>
  <c r="D21" i="2"/>
  <c r="D22" i="8"/>
  <c r="D12" i="2"/>
  <c r="D13" i="8"/>
  <c r="F22" i="8"/>
  <c r="F22" i="2"/>
  <c r="E40" i="8"/>
  <c r="E40" i="2"/>
  <c r="E22" i="8"/>
  <c r="E22" i="2"/>
  <c r="F40" i="8"/>
  <c r="F40" i="2"/>
  <c r="G40" i="2"/>
  <c r="G40" i="8"/>
  <c r="F13" i="8"/>
  <c r="F13" i="2"/>
  <c r="D31" i="8"/>
  <c r="D31" i="2"/>
  <c r="E13" i="8"/>
  <c r="E13" i="2"/>
  <c r="D13" i="2"/>
  <c r="D22" i="2"/>
  <c r="D23" i="8"/>
  <c r="F41" i="8"/>
  <c r="E41" i="8"/>
  <c r="D32" i="8"/>
  <c r="G41" i="8"/>
  <c r="D14" i="8"/>
  <c r="F23" i="8"/>
  <c r="F14" i="8"/>
  <c r="E14" i="8"/>
  <c r="E23" i="8"/>
  <c r="F4" i="9"/>
  <c r="F5" i="9"/>
  <c r="F10" i="9"/>
  <c r="F15" i="9"/>
  <c r="F20" i="9"/>
  <c r="F9" i="9"/>
  <c r="F14" i="9"/>
  <c r="F19" i="9"/>
  <c r="F11" i="9"/>
  <c r="F16" i="9"/>
  <c r="F21" i="9"/>
  <c r="F6" i="9"/>
  <c r="E23" i="9"/>
  <c r="F3" i="9"/>
  <c r="F23" i="9"/>
  <c r="F25" i="9"/>
</calcChain>
</file>

<file path=xl/sharedStrings.xml><?xml version="1.0" encoding="utf-8"?>
<sst xmlns="http://schemas.openxmlformats.org/spreadsheetml/2006/main" count="221" uniqueCount="67">
  <si>
    <t>Single Coverage</t>
  </si>
  <si>
    <t>Employee + Spouse Coverage</t>
  </si>
  <si>
    <t>Hours</t>
  </si>
  <si>
    <t>Daily</t>
  </si>
  <si>
    <t>Weekly</t>
  </si>
  <si>
    <t>Medical Plan Premiums - Full Cost</t>
  </si>
  <si>
    <t>Coverage Type</t>
  </si>
  <si>
    <t>Employee + Child(ren) Coverage</t>
  </si>
  <si>
    <t>Employee + Family Coverage</t>
  </si>
  <si>
    <t>M8          PPO      $1100</t>
  </si>
  <si>
    <t>H1         HDHP      $2100</t>
  </si>
  <si>
    <t>H4         HDHP      $3600</t>
  </si>
  <si>
    <t>Medical Plan Premiums - Employee Premiums</t>
  </si>
  <si>
    <t>9/1/2022 - 8/31/2023</t>
  </si>
  <si>
    <t>Medical Plan Premiums - Board Premiums</t>
  </si>
  <si>
    <t>M3           PPO       $2500</t>
  </si>
  <si>
    <t>M8           PPO       $1100</t>
  </si>
  <si>
    <t>M3           PPO        $2500</t>
  </si>
  <si>
    <t>Employee Premiums Have Been Capped at 17%</t>
  </si>
  <si>
    <t>H1 Single</t>
  </si>
  <si>
    <t>H1 Employee+Child(ren)</t>
  </si>
  <si>
    <t>H1 Employee+Spouse</t>
  </si>
  <si>
    <t>H1 Family</t>
  </si>
  <si>
    <t>H4 Single</t>
  </si>
  <si>
    <t>H4 Employee+Child(ren)</t>
  </si>
  <si>
    <t>H4 Employee+Spouse</t>
  </si>
  <si>
    <t>H4 Family</t>
  </si>
  <si>
    <t>M3 Single</t>
  </si>
  <si>
    <t>M3 Employee+Child(ren)</t>
  </si>
  <si>
    <t>M3 Employee+Spouse</t>
  </si>
  <si>
    <t>M3 Family</t>
  </si>
  <si>
    <t>M8 Single</t>
  </si>
  <si>
    <t>M8 Employee+Child(ren)</t>
  </si>
  <si>
    <t>M8 Employee+Spouse</t>
  </si>
  <si>
    <t>M8 Family</t>
  </si>
  <si>
    <t>Employee</t>
  </si>
  <si>
    <t>Board</t>
  </si>
  <si>
    <t>Total</t>
  </si>
  <si>
    <t>Current Structure</t>
  </si>
  <si>
    <t>Traditional PPO Plan Option</t>
  </si>
  <si>
    <t>Qualified High Deductible Plan Option</t>
  </si>
  <si>
    <t>HOPE 2500</t>
  </si>
  <si>
    <t>HOPE 4000</t>
  </si>
  <si>
    <t>MM-Emp</t>
  </si>
  <si>
    <t>MM-Emp/Sp</t>
  </si>
  <si>
    <t>MM-Emp/Ren</t>
  </si>
  <si>
    <t>MM-Family</t>
  </si>
  <si>
    <t>HRP</t>
  </si>
  <si>
    <t>Total Premium</t>
  </si>
  <si>
    <t>Employee Cost</t>
  </si>
  <si>
    <t>District Cost</t>
  </si>
  <si>
    <t>PPO Plan (Traditional)</t>
  </si>
  <si>
    <t>M8 + 17%</t>
  </si>
  <si>
    <t>M3 + 17%</t>
  </si>
  <si>
    <t>Employee+Spouse</t>
  </si>
  <si>
    <t>Employee+Child(ren)</t>
  </si>
  <si>
    <t>Family</t>
  </si>
  <si>
    <t>High Deductible</t>
  </si>
  <si>
    <t>H1 + 17%%</t>
  </si>
  <si>
    <t>H4 + 17%</t>
  </si>
  <si>
    <t>Note: I have included our current plans and increased them by 17% just as a reference for comparison.</t>
  </si>
  <si>
    <t>HDHP
HOPE 4000</t>
  </si>
  <si>
    <t>PPO
HOPE 2500</t>
  </si>
  <si>
    <t>Medical Plan Premiums - District's Share</t>
  </si>
  <si>
    <t>Medical Plan Premiums - Total Premium</t>
  </si>
  <si>
    <t>Medical Plan Premiums - Employee Share</t>
  </si>
  <si>
    <t>1/1/2026 - 12/31/2026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</si>
</sst>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.00"/>
    <numFmt numFmtId="166" formatCode="&quot;$&quot;#,##0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b/>
      <u val="singleAccounting"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7E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0" fontId="9" fillId="0" borderId="0" xfId="2"/>
    <xf numFmtId="0" fontId="10" fillId="0" borderId="2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4" xfId="2" applyFont="1" applyBorder="1" applyAlignment="1">
      <alignment vertical="center"/>
    </xf>
    <xf numFmtId="0" fontId="9" fillId="0" borderId="0" xfId="2" applyAlignment="1">
      <alignment vertical="center"/>
    </xf>
    <xf numFmtId="0" fontId="12" fillId="2" borderId="5" xfId="2" applyFont="1" applyFill="1" applyBorder="1" applyAlignment="1">
      <alignment horizontal="center"/>
    </xf>
    <xf numFmtId="0" fontId="13" fillId="3" borderId="5" xfId="2" applyFont="1" applyFill="1" applyBorder="1" applyAlignment="1">
      <alignment horizontal="center" vertical="center"/>
    </xf>
    <xf numFmtId="166" fontId="9" fillId="0" borderId="2" xfId="2" applyNumberFormat="1" applyBorder="1" applyAlignment="1">
      <alignment horizontal="center"/>
    </xf>
    <xf numFmtId="166" fontId="9" fillId="0" borderId="3" xfId="2" applyNumberFormat="1" applyBorder="1" applyAlignment="1">
      <alignment horizontal="center"/>
    </xf>
    <xf numFmtId="166" fontId="9" fillId="0" borderId="4" xfId="2" applyNumberFormat="1" applyBorder="1" applyAlignment="1">
      <alignment horizontal="center"/>
    </xf>
    <xf numFmtId="0" fontId="12" fillId="4" borderId="5" xfId="2" applyFont="1" applyFill="1" applyBorder="1" applyAlignment="1">
      <alignment horizontal="center"/>
    </xf>
    <xf numFmtId="166" fontId="0" fillId="0" borderId="0" xfId="0" applyNumberFormat="1"/>
    <xf numFmtId="43" fontId="0" fillId="0" borderId="0" xfId="1" applyFont="1"/>
    <xf numFmtId="43" fontId="9" fillId="0" borderId="2" xfId="1" applyFont="1" applyBorder="1" applyAlignment="1">
      <alignment horizontal="center"/>
    </xf>
    <xf numFmtId="43" fontId="9" fillId="0" borderId="3" xfId="1" applyFont="1" applyBorder="1" applyAlignment="1">
      <alignment horizontal="center"/>
    </xf>
    <xf numFmtId="43" fontId="9" fillId="0" borderId="4" xfId="1" applyFont="1" applyBorder="1" applyAlignment="1">
      <alignment horizontal="center"/>
    </xf>
    <xf numFmtId="43" fontId="0" fillId="0" borderId="0" xfId="0" applyNumberForma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14" fontId="14" fillId="5" borderId="7" xfId="2" applyNumberFormat="1" applyFont="1" applyFill="1" applyBorder="1" applyAlignment="1">
      <alignment horizontal="center"/>
    </xf>
    <xf numFmtId="14" fontId="14" fillId="5" borderId="8" xfId="2" applyNumberFormat="1" applyFont="1" applyFill="1" applyBorder="1" applyAlignment="1">
      <alignment horizontal="center"/>
    </xf>
    <xf numFmtId="43" fontId="7" fillId="0" borderId="0" xfId="1" applyFont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70FD22E9-535B-43C4-B065-6CBD8B4A9F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643C9-5718-4888-9434-4F363D696A50}">
  <dimension ref="A1:I43"/>
  <sheetViews>
    <sheetView tabSelected="1" workbookViewId="0">
      <selection activeCell="G18" sqref="G18"/>
    </sheetView>
  </sheetViews>
  <sheetFormatPr defaultColWidth="8.85546875" defaultRowHeight="12.75" x14ac:dyDescent="0.2"/>
  <cols>
    <col min="1" max="2" width="8.85546875" customWidth="1"/>
    <col min="3" max="3" width="11.42578125" customWidth="1"/>
    <col min="4" max="4" width="2.42578125" customWidth="1"/>
    <col min="5" max="5" width="13.42578125" customWidth="1"/>
    <col min="6" max="6" width="2.42578125" customWidth="1"/>
    <col min="7" max="7" width="13.28515625" customWidth="1"/>
    <col min="8" max="8" width="2.42578125" customWidth="1"/>
    <col min="9" max="9" width="13.28515625" customWidth="1"/>
  </cols>
  <sheetData>
    <row r="1" spans="1:9" ht="20.25" x14ac:dyDescent="0.3">
      <c r="A1" s="33" t="s">
        <v>65</v>
      </c>
      <c r="B1" s="33"/>
      <c r="C1" s="33"/>
      <c r="D1" s="33"/>
      <c r="E1" s="33"/>
      <c r="F1" s="33"/>
      <c r="G1" s="33"/>
      <c r="H1" s="33"/>
      <c r="I1" s="33"/>
    </row>
    <row r="2" spans="1:9" ht="20.25" x14ac:dyDescent="0.3">
      <c r="A2" s="34" t="s">
        <v>66</v>
      </c>
      <c r="B2" s="34"/>
      <c r="C2" s="34"/>
      <c r="D2" s="34"/>
      <c r="E2" s="34"/>
      <c r="F2" s="34"/>
      <c r="G2" s="34"/>
      <c r="H2" s="34"/>
      <c r="I2" s="34"/>
    </row>
    <row r="3" spans="1:9" ht="20.25" x14ac:dyDescent="0.3">
      <c r="A3" s="6"/>
      <c r="B3" s="6"/>
      <c r="C3" s="6"/>
      <c r="D3" s="6"/>
      <c r="E3" s="6"/>
      <c r="F3" s="6"/>
      <c r="G3" s="6"/>
      <c r="H3" s="6"/>
      <c r="I3" s="6"/>
    </row>
    <row r="4" spans="1:9" ht="15.75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31.5" x14ac:dyDescent="0.25">
      <c r="A5" s="35" t="s">
        <v>6</v>
      </c>
      <c r="B5" s="42"/>
      <c r="C5" s="42"/>
      <c r="D5" s="5"/>
      <c r="E5" s="5" t="s">
        <v>62</v>
      </c>
      <c r="F5" s="5"/>
      <c r="G5" s="5" t="s">
        <v>61</v>
      </c>
      <c r="H5" s="5"/>
      <c r="I5" s="5" t="s">
        <v>47</v>
      </c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 t="s">
        <v>0</v>
      </c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1" t="s">
        <v>2</v>
      </c>
      <c r="B8" s="3" t="s">
        <v>3</v>
      </c>
      <c r="C8" s="3" t="s">
        <v>4</v>
      </c>
      <c r="D8" s="1"/>
      <c r="E8" s="1"/>
      <c r="F8" s="1"/>
      <c r="G8" s="1"/>
      <c r="H8" s="1"/>
      <c r="I8" s="1"/>
    </row>
    <row r="9" spans="1:9" ht="15.75" x14ac:dyDescent="0.25">
      <c r="A9" s="1"/>
      <c r="B9" s="2">
        <v>6</v>
      </c>
      <c r="C9" s="2">
        <v>30</v>
      </c>
      <c r="D9" s="4"/>
      <c r="E9" s="4">
        <v>200.14</v>
      </c>
      <c r="F9" s="1"/>
      <c r="G9" s="4">
        <v>56.24</v>
      </c>
      <c r="H9" s="4"/>
      <c r="I9" s="4">
        <v>25</v>
      </c>
    </row>
    <row r="10" spans="1:9" ht="15.75" x14ac:dyDescent="0.25">
      <c r="A10" s="1"/>
      <c r="B10" s="2">
        <v>5.5</v>
      </c>
      <c r="C10" s="2">
        <v>27.5</v>
      </c>
      <c r="D10" s="4"/>
      <c r="E10" s="4">
        <v>302.41000000000003</v>
      </c>
      <c r="F10" s="1"/>
      <c r="G10" s="4">
        <v>133.16999999999999</v>
      </c>
      <c r="H10" s="4"/>
      <c r="I10" s="4">
        <v>25</v>
      </c>
    </row>
    <row r="11" spans="1:9" ht="15.75" x14ac:dyDescent="0.25">
      <c r="A11" s="1"/>
      <c r="B11" s="2">
        <v>5</v>
      </c>
      <c r="C11" s="2">
        <v>25</v>
      </c>
      <c r="D11" s="4"/>
      <c r="E11" s="4">
        <v>417.47</v>
      </c>
      <c r="F11" s="1"/>
      <c r="G11" s="4">
        <v>219.7</v>
      </c>
      <c r="H11" s="4"/>
      <c r="I11" s="4">
        <v>25</v>
      </c>
    </row>
    <row r="12" spans="1:9" ht="15.75" x14ac:dyDescent="0.25">
      <c r="A12" s="1"/>
      <c r="B12" s="2">
        <v>4.5</v>
      </c>
      <c r="C12" s="2">
        <v>22.5</v>
      </c>
      <c r="D12" s="4"/>
      <c r="E12" s="4">
        <v>519.74</v>
      </c>
      <c r="F12" s="1"/>
      <c r="G12" s="4">
        <v>296.62</v>
      </c>
      <c r="H12" s="4"/>
      <c r="I12" s="4">
        <v>25</v>
      </c>
    </row>
    <row r="13" spans="1:9" ht="15.75" x14ac:dyDescent="0.25">
      <c r="A13" s="1"/>
      <c r="B13" s="2">
        <v>4</v>
      </c>
      <c r="C13" s="2">
        <v>20</v>
      </c>
      <c r="D13" s="4"/>
      <c r="E13" s="4">
        <v>622</v>
      </c>
      <c r="F13" s="1"/>
      <c r="G13" s="4">
        <v>373.54</v>
      </c>
      <c r="H13" s="4"/>
      <c r="I13" s="4">
        <v>25</v>
      </c>
    </row>
    <row r="14" spans="1:9" ht="15.75" x14ac:dyDescent="0.25">
      <c r="A14" s="1"/>
      <c r="B14" s="1"/>
      <c r="C14" s="1"/>
      <c r="D14" s="4"/>
      <c r="E14" s="4"/>
      <c r="F14" s="1"/>
      <c r="G14" s="4"/>
      <c r="H14" s="4"/>
      <c r="I14" s="4"/>
    </row>
    <row r="15" spans="1:9" ht="15.75" x14ac:dyDescent="0.25">
      <c r="A15" s="1"/>
      <c r="B15" s="1"/>
      <c r="C15" s="1"/>
      <c r="D15" s="4"/>
      <c r="E15" s="4"/>
      <c r="F15" s="1"/>
      <c r="G15" s="4"/>
      <c r="H15" s="4"/>
      <c r="I15" s="4"/>
    </row>
    <row r="16" spans="1:9" ht="15.75" x14ac:dyDescent="0.25">
      <c r="A16" s="1" t="s">
        <v>1</v>
      </c>
      <c r="B16" s="1"/>
      <c r="C16" s="1"/>
      <c r="D16" s="4"/>
      <c r="E16" s="4"/>
      <c r="F16" s="1"/>
      <c r="G16" s="4"/>
      <c r="H16" s="4"/>
      <c r="I16" s="4"/>
    </row>
    <row r="17" spans="1:9" ht="15.75" x14ac:dyDescent="0.25">
      <c r="A17" s="1" t="s">
        <v>2</v>
      </c>
      <c r="B17" s="3" t="s">
        <v>3</v>
      </c>
      <c r="C17" s="3" t="s">
        <v>4</v>
      </c>
      <c r="D17" s="4"/>
      <c r="E17" s="4"/>
      <c r="F17" s="1"/>
      <c r="G17" s="4"/>
      <c r="H17" s="4"/>
      <c r="I17" s="4"/>
    </row>
    <row r="18" spans="1:9" ht="15.75" x14ac:dyDescent="0.25">
      <c r="A18" s="1"/>
      <c r="B18" s="2">
        <v>6</v>
      </c>
      <c r="C18" s="2">
        <v>30</v>
      </c>
      <c r="D18" s="4"/>
      <c r="E18" s="4">
        <v>746.24</v>
      </c>
      <c r="F18" s="1"/>
      <c r="G18" s="4">
        <v>321.38</v>
      </c>
      <c r="H18" s="4"/>
      <c r="I18" s="4">
        <v>25</v>
      </c>
    </row>
    <row r="19" spans="1:9" ht="15.75" x14ac:dyDescent="0.25">
      <c r="A19" s="1"/>
      <c r="B19" s="2">
        <v>5.5</v>
      </c>
      <c r="C19" s="2">
        <v>27.5</v>
      </c>
      <c r="D19" s="4"/>
      <c r="E19" s="4">
        <v>950.87</v>
      </c>
      <c r="F19" s="1"/>
      <c r="G19" s="4">
        <v>499.34</v>
      </c>
      <c r="H19" s="4"/>
      <c r="I19" s="4">
        <v>25</v>
      </c>
    </row>
    <row r="20" spans="1:9" ht="15.75" x14ac:dyDescent="0.25">
      <c r="A20" s="1"/>
      <c r="B20" s="2">
        <v>5</v>
      </c>
      <c r="C20" s="2">
        <v>25</v>
      </c>
      <c r="D20" s="4"/>
      <c r="E20" s="4">
        <v>1181.07</v>
      </c>
      <c r="F20" s="1"/>
      <c r="G20" s="4">
        <v>699.57</v>
      </c>
      <c r="H20" s="4"/>
      <c r="I20" s="4">
        <v>25</v>
      </c>
    </row>
    <row r="21" spans="1:9" ht="15.75" x14ac:dyDescent="0.25">
      <c r="A21" s="1"/>
      <c r="B21" s="2">
        <v>4.5</v>
      </c>
      <c r="C21" s="2">
        <v>22.5</v>
      </c>
      <c r="D21" s="4"/>
      <c r="E21" s="4">
        <v>1373.03</v>
      </c>
      <c r="F21" s="1"/>
      <c r="G21" s="4">
        <v>876.85</v>
      </c>
      <c r="H21" s="4"/>
      <c r="I21" s="4">
        <v>25</v>
      </c>
    </row>
    <row r="22" spans="1:9" ht="15.75" x14ac:dyDescent="0.25">
      <c r="A22" s="1"/>
      <c r="B22" s="2">
        <v>4</v>
      </c>
      <c r="C22" s="2">
        <v>20</v>
      </c>
      <c r="D22" s="4"/>
      <c r="E22" s="4">
        <v>1558.01</v>
      </c>
      <c r="F22" s="1"/>
      <c r="G22" s="4">
        <v>1040.68</v>
      </c>
      <c r="H22" s="4"/>
      <c r="I22" s="4">
        <v>25</v>
      </c>
    </row>
    <row r="23" spans="1:9" ht="15.75" x14ac:dyDescent="0.25">
      <c r="A23" s="1"/>
      <c r="B23" s="1"/>
      <c r="C23" s="1"/>
      <c r="D23" s="4"/>
      <c r="E23" s="4"/>
      <c r="F23" s="1"/>
      <c r="G23" s="4"/>
      <c r="H23" s="4"/>
      <c r="I23" s="4"/>
    </row>
    <row r="24" spans="1:9" ht="15.75" x14ac:dyDescent="0.25">
      <c r="A24" s="1"/>
      <c r="B24" s="1"/>
      <c r="C24" s="1"/>
      <c r="D24" s="4"/>
      <c r="E24" s="4"/>
      <c r="F24" s="1"/>
      <c r="G24" s="4"/>
      <c r="H24" s="4"/>
      <c r="I24" s="4"/>
    </row>
    <row r="25" spans="1:9" ht="15.75" x14ac:dyDescent="0.25">
      <c r="A25" s="1" t="s">
        <v>7</v>
      </c>
      <c r="B25" s="1"/>
      <c r="C25" s="1"/>
      <c r="D25" s="4"/>
      <c r="E25" s="4"/>
      <c r="F25" s="1"/>
      <c r="G25" s="4"/>
      <c r="H25" s="4"/>
      <c r="I25" s="4"/>
    </row>
    <row r="26" spans="1:9" ht="15.75" x14ac:dyDescent="0.25">
      <c r="A26" s="1" t="s">
        <v>2</v>
      </c>
      <c r="B26" s="3" t="s">
        <v>3</v>
      </c>
      <c r="C26" s="3" t="s">
        <v>4</v>
      </c>
      <c r="D26" s="4"/>
      <c r="E26" s="4"/>
      <c r="F26" s="1"/>
      <c r="G26" s="4"/>
      <c r="H26" s="4"/>
      <c r="I26" s="4"/>
    </row>
    <row r="27" spans="1:9" ht="15.75" x14ac:dyDescent="0.25">
      <c r="A27" s="1"/>
      <c r="B27" s="2">
        <v>6</v>
      </c>
      <c r="C27" s="2">
        <v>30</v>
      </c>
      <c r="D27" s="4"/>
      <c r="E27" s="4">
        <v>567.79</v>
      </c>
      <c r="F27" s="1"/>
      <c r="G27" s="4">
        <v>223.79</v>
      </c>
      <c r="H27" s="4"/>
      <c r="I27" s="4">
        <v>25</v>
      </c>
    </row>
    <row r="28" spans="1:9" ht="15.75" x14ac:dyDescent="0.25">
      <c r="A28" s="1"/>
      <c r="B28" s="2">
        <v>5.5</v>
      </c>
      <c r="C28" s="2">
        <v>27.5</v>
      </c>
      <c r="D28" s="4"/>
      <c r="E28" s="4">
        <v>714.94</v>
      </c>
      <c r="F28" s="1"/>
      <c r="G28" s="4">
        <v>342.44</v>
      </c>
      <c r="H28" s="4"/>
      <c r="I28" s="4">
        <v>25</v>
      </c>
    </row>
    <row r="29" spans="1:9" ht="15.75" x14ac:dyDescent="0.25">
      <c r="A29" s="1"/>
      <c r="B29" s="2">
        <v>5</v>
      </c>
      <c r="C29" s="2">
        <v>25</v>
      </c>
      <c r="D29" s="4"/>
      <c r="E29" s="4">
        <v>880.52</v>
      </c>
      <c r="F29" s="1"/>
      <c r="G29" s="4">
        <v>472.09</v>
      </c>
      <c r="H29" s="4"/>
      <c r="I29" s="4">
        <v>25</v>
      </c>
    </row>
    <row r="30" spans="1:9" ht="15.75" x14ac:dyDescent="0.25">
      <c r="A30" s="1"/>
      <c r="B30" s="2">
        <v>4.5</v>
      </c>
      <c r="C30" s="2">
        <v>22.5</v>
      </c>
      <c r="D30" s="4"/>
      <c r="E30" s="4">
        <v>1027.68</v>
      </c>
      <c r="F30" s="1"/>
      <c r="G30" s="4">
        <v>587.33000000000004</v>
      </c>
      <c r="H30" s="4"/>
      <c r="I30" s="4">
        <v>25</v>
      </c>
    </row>
    <row r="31" spans="1:9" ht="15.75" x14ac:dyDescent="0.25">
      <c r="A31" s="1"/>
      <c r="B31" s="2">
        <v>4</v>
      </c>
      <c r="C31" s="2">
        <v>20</v>
      </c>
      <c r="D31" s="4"/>
      <c r="E31" s="4">
        <v>1174.8499999999999</v>
      </c>
      <c r="F31" s="1"/>
      <c r="G31" s="4">
        <v>702.57</v>
      </c>
      <c r="H31" s="4"/>
      <c r="I31" s="4">
        <v>25</v>
      </c>
    </row>
    <row r="32" spans="1:9" ht="15.75" x14ac:dyDescent="0.25">
      <c r="A32" s="1"/>
      <c r="B32" s="1"/>
      <c r="C32" s="1"/>
      <c r="D32" s="4"/>
      <c r="E32" s="4"/>
      <c r="F32" s="1"/>
      <c r="G32" s="4"/>
      <c r="H32" s="4"/>
      <c r="I32" s="4"/>
    </row>
    <row r="33" spans="1:9" ht="15.75" x14ac:dyDescent="0.25">
      <c r="A33" s="1"/>
      <c r="B33" s="1"/>
      <c r="C33" s="1"/>
      <c r="D33" s="4"/>
      <c r="E33" s="4"/>
      <c r="F33" s="1"/>
      <c r="G33" s="4"/>
      <c r="H33" s="4"/>
      <c r="I33" s="4"/>
    </row>
    <row r="34" spans="1:9" ht="15.75" x14ac:dyDescent="0.25">
      <c r="A34" s="1" t="s">
        <v>8</v>
      </c>
      <c r="B34" s="1"/>
      <c r="C34" s="1"/>
      <c r="D34" s="4"/>
      <c r="E34" s="4"/>
      <c r="F34" s="1"/>
      <c r="G34" s="4"/>
      <c r="H34" s="4"/>
      <c r="I34" s="4"/>
    </row>
    <row r="35" spans="1:9" ht="15.75" x14ac:dyDescent="0.25">
      <c r="A35" s="1" t="s">
        <v>2</v>
      </c>
      <c r="B35" s="3" t="s">
        <v>3</v>
      </c>
      <c r="C35" s="3" t="s">
        <v>4</v>
      </c>
      <c r="D35" s="4"/>
      <c r="E35" s="4"/>
      <c r="F35" s="1"/>
      <c r="G35" s="4"/>
      <c r="H35" s="4"/>
      <c r="I35" s="4"/>
    </row>
    <row r="36" spans="1:9" ht="15.75" x14ac:dyDescent="0.25">
      <c r="A36" s="1"/>
      <c r="B36" s="2">
        <v>6</v>
      </c>
      <c r="C36" s="2">
        <v>30</v>
      </c>
      <c r="D36" s="4"/>
      <c r="E36" s="4">
        <v>920.36</v>
      </c>
      <c r="F36" s="1"/>
      <c r="G36" s="4">
        <v>458.13</v>
      </c>
      <c r="H36" s="4"/>
      <c r="I36" s="4">
        <v>25</v>
      </c>
    </row>
    <row r="37" spans="1:9" ht="15.75" x14ac:dyDescent="0.25">
      <c r="A37" s="1"/>
      <c r="B37" s="2">
        <v>5.5</v>
      </c>
      <c r="C37" s="2">
        <v>27.5</v>
      </c>
      <c r="D37" s="4"/>
      <c r="E37" s="4">
        <v>1172.3800000000001</v>
      </c>
      <c r="F37" s="1"/>
      <c r="G37" s="4">
        <v>711.82</v>
      </c>
      <c r="H37" s="4"/>
      <c r="I37" s="4">
        <v>25</v>
      </c>
    </row>
    <row r="38" spans="1:9" ht="15.75" x14ac:dyDescent="0.25">
      <c r="A38" s="1"/>
      <c r="B38" s="2">
        <v>5</v>
      </c>
      <c r="C38" s="2">
        <v>25</v>
      </c>
      <c r="D38" s="4"/>
      <c r="E38" s="4">
        <v>1455.94</v>
      </c>
      <c r="F38" s="1"/>
      <c r="G38" s="4">
        <v>997.24</v>
      </c>
      <c r="H38" s="4"/>
      <c r="I38" s="4">
        <v>25</v>
      </c>
    </row>
    <row r="39" spans="1:9" ht="15.75" x14ac:dyDescent="0.25">
      <c r="A39" s="1"/>
      <c r="B39" s="2">
        <v>4.5</v>
      </c>
      <c r="C39" s="2">
        <v>22.5</v>
      </c>
      <c r="D39" s="4"/>
      <c r="E39" s="4">
        <v>1692.13</v>
      </c>
      <c r="F39" s="1"/>
      <c r="G39" s="4">
        <v>1250.1099999999999</v>
      </c>
      <c r="H39" s="4"/>
      <c r="I39" s="4">
        <v>25</v>
      </c>
    </row>
    <row r="40" spans="1:9" ht="15.75" x14ac:dyDescent="0.25">
      <c r="A40" s="1"/>
      <c r="B40" s="2">
        <v>4</v>
      </c>
      <c r="C40" s="2">
        <v>20</v>
      </c>
      <c r="D40" s="4"/>
      <c r="E40" s="4">
        <v>1919.91</v>
      </c>
      <c r="F40" s="1"/>
      <c r="G40" s="4">
        <v>1483.45</v>
      </c>
      <c r="H40" s="4"/>
      <c r="I40" s="4">
        <v>25</v>
      </c>
    </row>
    <row r="41" spans="1:9" ht="15.75" x14ac:dyDescent="0.25">
      <c r="A41" s="1"/>
      <c r="B41" s="1"/>
      <c r="C41" s="1"/>
      <c r="D41" s="4"/>
      <c r="E41" s="4"/>
      <c r="F41" s="4"/>
      <c r="G41" s="4"/>
      <c r="H41" s="4"/>
      <c r="I41" s="4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</sheetData>
  <mergeCells count="3">
    <mergeCell ref="A1:I1"/>
    <mergeCell ref="A2:I2"/>
    <mergeCell ref="A5:C5"/>
  </mergeCells>
  <pageMargins left="0.7" right="0.7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3DBE1-2858-4B80-A21B-9762E14A00CE}">
  <dimension ref="A1:I43"/>
  <sheetViews>
    <sheetView topLeftCell="A6" workbookViewId="0">
      <selection activeCell="G9" sqref="G9"/>
    </sheetView>
  </sheetViews>
  <sheetFormatPr defaultColWidth="8.85546875" defaultRowHeight="12.75" x14ac:dyDescent="0.2"/>
  <cols>
    <col min="1" max="2" width="8.85546875" customWidth="1"/>
    <col min="3" max="3" width="11.42578125" customWidth="1"/>
    <col min="4" max="4" width="2.42578125" customWidth="1"/>
    <col min="5" max="5" width="13.42578125" customWidth="1"/>
    <col min="6" max="6" width="2.42578125" customWidth="1"/>
    <col min="7" max="7" width="13.28515625" customWidth="1"/>
    <col min="8" max="8" width="2.42578125" customWidth="1"/>
    <col min="9" max="9" width="13.28515625" customWidth="1"/>
  </cols>
  <sheetData>
    <row r="1" spans="1:9" ht="20.25" x14ac:dyDescent="0.3">
      <c r="A1" s="33" t="s">
        <v>63</v>
      </c>
      <c r="B1" s="33"/>
      <c r="C1" s="33"/>
      <c r="D1" s="33"/>
      <c r="E1" s="33"/>
      <c r="F1" s="33"/>
      <c r="G1" s="33"/>
      <c r="H1" s="33"/>
      <c r="I1" s="33"/>
    </row>
    <row r="2" spans="1:9" ht="20.25" x14ac:dyDescent="0.3">
      <c r="A2" s="34" t="s">
        <v>66</v>
      </c>
      <c r="B2" s="34"/>
      <c r="C2" s="34"/>
      <c r="D2" s="34"/>
      <c r="E2" s="34"/>
      <c r="F2" s="34"/>
      <c r="G2" s="34"/>
      <c r="H2" s="34"/>
      <c r="I2" s="34"/>
    </row>
    <row r="3" spans="1:9" ht="20.25" x14ac:dyDescent="0.3">
      <c r="A3" s="6"/>
      <c r="B3" s="6"/>
      <c r="C3" s="6"/>
      <c r="D3" s="6"/>
      <c r="E3" s="6"/>
      <c r="F3" s="6"/>
      <c r="G3" s="6"/>
      <c r="H3" s="6"/>
      <c r="I3" s="6"/>
    </row>
    <row r="4" spans="1:9" ht="15.75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31.5" x14ac:dyDescent="0.25">
      <c r="A5" s="35" t="s">
        <v>6</v>
      </c>
      <c r="B5" s="36"/>
      <c r="C5" s="36"/>
      <c r="D5" s="5"/>
      <c r="E5" s="5" t="s">
        <v>62</v>
      </c>
      <c r="F5" s="5"/>
      <c r="G5" s="5" t="s">
        <v>61</v>
      </c>
      <c r="H5" s="5"/>
      <c r="I5" s="5" t="s">
        <v>47</v>
      </c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 t="s">
        <v>0</v>
      </c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1" t="s">
        <v>2</v>
      </c>
      <c r="B8" s="3" t="s">
        <v>3</v>
      </c>
      <c r="C8" s="3" t="s">
        <v>4</v>
      </c>
      <c r="D8" s="1"/>
      <c r="E8" s="1"/>
      <c r="F8" s="1"/>
      <c r="G8" s="1"/>
      <c r="H8" s="1"/>
      <c r="I8" s="1"/>
    </row>
    <row r="9" spans="1:9" ht="15.75" x14ac:dyDescent="0.25">
      <c r="A9" s="1"/>
      <c r="B9" s="2">
        <v>6</v>
      </c>
      <c r="C9" s="2">
        <v>30</v>
      </c>
      <c r="D9" s="4"/>
      <c r="E9" s="4">
        <f>'Total Premium'!E9-'Employee Prem'!E9</f>
        <v>1476.86</v>
      </c>
      <c r="F9" s="4"/>
      <c r="G9" s="4">
        <f>'Total Premium'!G9-'Employee Prem'!G9</f>
        <v>1057.76</v>
      </c>
      <c r="H9" s="4"/>
      <c r="I9" s="4">
        <f>'Total Premium'!I9-'Employee Prem'!I9</f>
        <v>877</v>
      </c>
    </row>
    <row r="10" spans="1:9" ht="15.75" x14ac:dyDescent="0.25">
      <c r="A10" s="1"/>
      <c r="B10" s="2">
        <v>5.5</v>
      </c>
      <c r="C10" s="2">
        <v>27.5</v>
      </c>
      <c r="D10" s="4"/>
      <c r="E10" s="4">
        <f>'Total Premium'!E10-'Employee Prem'!E10</f>
        <v>1374.59</v>
      </c>
      <c r="F10" s="4"/>
      <c r="G10" s="4">
        <f>'Total Premium'!G10-'Employee Prem'!G10</f>
        <v>980.83</v>
      </c>
      <c r="H10" s="4"/>
      <c r="I10" s="4">
        <f>'Total Premium'!I10-'Employee Prem'!I10</f>
        <v>877</v>
      </c>
    </row>
    <row r="11" spans="1:9" ht="15.75" x14ac:dyDescent="0.25">
      <c r="A11" s="1"/>
      <c r="B11" s="2">
        <v>5</v>
      </c>
      <c r="C11" s="2">
        <v>25</v>
      </c>
      <c r="D11" s="4"/>
      <c r="E11" s="4">
        <f>'Total Premium'!E11-'Employee Prem'!E11</f>
        <v>1259.53</v>
      </c>
      <c r="F11" s="4"/>
      <c r="G11" s="4">
        <f>'Total Premium'!G11-'Employee Prem'!G11</f>
        <v>894.3</v>
      </c>
      <c r="H11" s="4"/>
      <c r="I11" s="4">
        <f>'Total Premium'!I11-'Employee Prem'!I11</f>
        <v>877</v>
      </c>
    </row>
    <row r="12" spans="1:9" ht="15.75" x14ac:dyDescent="0.25">
      <c r="A12" s="1"/>
      <c r="B12" s="2">
        <v>4.5</v>
      </c>
      <c r="C12" s="2">
        <v>22.5</v>
      </c>
      <c r="D12" s="4"/>
      <c r="E12" s="4">
        <f>'Total Premium'!E12-'Employee Prem'!E12</f>
        <v>1157.26</v>
      </c>
      <c r="F12" s="4"/>
      <c r="G12" s="4">
        <f>'Total Premium'!G12-'Employee Prem'!G12</f>
        <v>817.38</v>
      </c>
      <c r="H12" s="4"/>
      <c r="I12" s="4">
        <f>'Total Premium'!I12-'Employee Prem'!I12</f>
        <v>877</v>
      </c>
    </row>
    <row r="13" spans="1:9" ht="15.75" x14ac:dyDescent="0.25">
      <c r="A13" s="1"/>
      <c r="B13" s="2">
        <v>4</v>
      </c>
      <c r="C13" s="2">
        <v>20</v>
      </c>
      <c r="D13" s="4"/>
      <c r="E13" s="4">
        <f>'Total Premium'!E13-'Employee Prem'!E13</f>
        <v>1055</v>
      </c>
      <c r="F13" s="4"/>
      <c r="G13" s="4">
        <f>'Total Premium'!G13-'Employee Prem'!G13</f>
        <v>740.46</v>
      </c>
      <c r="H13" s="4"/>
      <c r="I13" s="4">
        <f>'Total Premium'!I13-'Employee Prem'!I13</f>
        <v>877</v>
      </c>
    </row>
    <row r="14" spans="1:9" ht="15.75" x14ac:dyDescent="0.25">
      <c r="A14" s="1"/>
      <c r="B14" s="1"/>
      <c r="C14" s="1"/>
      <c r="D14" s="4"/>
      <c r="E14" s="4"/>
      <c r="F14" s="4"/>
      <c r="G14" s="4"/>
      <c r="H14" s="4"/>
      <c r="I14" s="4"/>
    </row>
    <row r="15" spans="1:9" ht="15.75" x14ac:dyDescent="0.25">
      <c r="A15" s="1"/>
      <c r="B15" s="1"/>
      <c r="C15" s="1"/>
      <c r="D15" s="4"/>
      <c r="E15" s="4"/>
      <c r="F15" s="4"/>
      <c r="G15" s="4"/>
      <c r="H15" s="4"/>
      <c r="I15" s="4"/>
    </row>
    <row r="16" spans="1:9" ht="15.75" x14ac:dyDescent="0.25">
      <c r="A16" s="1" t="s">
        <v>1</v>
      </c>
      <c r="B16" s="1"/>
      <c r="C16" s="1"/>
      <c r="D16" s="4"/>
      <c r="E16" s="4"/>
      <c r="F16" s="4"/>
      <c r="G16" s="4"/>
      <c r="H16" s="4"/>
      <c r="I16" s="4"/>
    </row>
    <row r="17" spans="1:9" ht="15.75" x14ac:dyDescent="0.25">
      <c r="A17" s="1" t="s">
        <v>2</v>
      </c>
      <c r="B17" s="3" t="s">
        <v>3</v>
      </c>
      <c r="C17" s="3" t="s">
        <v>4</v>
      </c>
      <c r="D17" s="4"/>
      <c r="E17" s="4"/>
      <c r="F17" s="4"/>
      <c r="G17" s="4"/>
      <c r="H17" s="4"/>
      <c r="I17" s="4"/>
    </row>
    <row r="18" spans="1:9" ht="15.75" x14ac:dyDescent="0.25">
      <c r="A18" s="1"/>
      <c r="B18" s="2">
        <v>6</v>
      </c>
      <c r="C18" s="2">
        <v>30</v>
      </c>
      <c r="D18" s="4"/>
      <c r="E18" s="4">
        <f>'Total Premium'!E18-'Employee Prem'!E18</f>
        <v>2498.7600000000002</v>
      </c>
      <c r="F18" s="4"/>
      <c r="G18" s="4">
        <f>'Total Premium'!G18-'Employee Prem'!G18</f>
        <v>2153.62</v>
      </c>
      <c r="H18" s="4"/>
      <c r="I18" s="4">
        <f>'Total Premium'!I18-'Employee Prem'!I18</f>
        <v>877</v>
      </c>
    </row>
    <row r="19" spans="1:9" ht="15.75" x14ac:dyDescent="0.25">
      <c r="A19" s="1"/>
      <c r="B19" s="2">
        <v>5.5</v>
      </c>
      <c r="C19" s="2">
        <v>27.5</v>
      </c>
      <c r="D19" s="4"/>
      <c r="E19" s="4">
        <f>'Total Premium'!E19-'Employee Prem'!E19</f>
        <v>2294.13</v>
      </c>
      <c r="F19" s="4"/>
      <c r="G19" s="4">
        <f>'Total Premium'!G19-'Employee Prem'!G19</f>
        <v>1975.66</v>
      </c>
      <c r="H19" s="4"/>
      <c r="I19" s="4">
        <f>'Total Premium'!I19-'Employee Prem'!I19</f>
        <v>877</v>
      </c>
    </row>
    <row r="20" spans="1:9" ht="15.75" x14ac:dyDescent="0.25">
      <c r="A20" s="1"/>
      <c r="B20" s="2">
        <v>5</v>
      </c>
      <c r="C20" s="2">
        <v>25</v>
      </c>
      <c r="D20" s="4"/>
      <c r="E20" s="4">
        <f>'Total Premium'!E20-'Employee Prem'!E20</f>
        <v>2063.9299999999998</v>
      </c>
      <c r="F20" s="4"/>
      <c r="G20" s="4">
        <f>'Total Premium'!G20-'Employee Prem'!G20</f>
        <v>1775.43</v>
      </c>
      <c r="H20" s="4"/>
      <c r="I20" s="4">
        <f>'Total Premium'!I20-'Employee Prem'!I20</f>
        <v>877</v>
      </c>
    </row>
    <row r="21" spans="1:9" ht="15.75" x14ac:dyDescent="0.25">
      <c r="A21" s="1"/>
      <c r="B21" s="2">
        <v>4.5</v>
      </c>
      <c r="C21" s="2">
        <v>22.5</v>
      </c>
      <c r="D21" s="4"/>
      <c r="E21" s="4">
        <f>'Total Premium'!E21-'Employee Prem'!E21</f>
        <v>1871.97</v>
      </c>
      <c r="F21" s="4"/>
      <c r="G21" s="4">
        <f>'Total Premium'!G21-'Employee Prem'!G21</f>
        <v>1598.15</v>
      </c>
      <c r="H21" s="4"/>
      <c r="I21" s="4">
        <f>'Total Premium'!I21-'Employee Prem'!I21</f>
        <v>877</v>
      </c>
    </row>
    <row r="22" spans="1:9" ht="15.75" x14ac:dyDescent="0.25">
      <c r="A22" s="1"/>
      <c r="B22" s="2">
        <v>4</v>
      </c>
      <c r="C22" s="2">
        <v>20</v>
      </c>
      <c r="D22" s="4"/>
      <c r="E22" s="4">
        <f>'Total Premium'!E22-'Employee Prem'!E22</f>
        <v>1686.99</v>
      </c>
      <c r="F22" s="4"/>
      <c r="G22" s="4">
        <f>'Total Premium'!G22-'Employee Prem'!G22</f>
        <v>1434.32</v>
      </c>
      <c r="H22" s="4"/>
      <c r="I22" s="4">
        <f>'Total Premium'!I22-'Employee Prem'!I22</f>
        <v>877</v>
      </c>
    </row>
    <row r="23" spans="1:9" ht="15.75" x14ac:dyDescent="0.25">
      <c r="A23" s="1"/>
      <c r="B23" s="1"/>
      <c r="C23" s="1"/>
      <c r="D23" s="4"/>
      <c r="E23" s="4"/>
      <c r="F23" s="4"/>
      <c r="G23" s="4"/>
      <c r="H23" s="4"/>
      <c r="I23" s="4"/>
    </row>
    <row r="24" spans="1:9" ht="15.75" x14ac:dyDescent="0.25">
      <c r="A24" s="1"/>
      <c r="B24" s="1"/>
      <c r="C24" s="1"/>
      <c r="D24" s="4"/>
      <c r="E24" s="4"/>
      <c r="F24" s="4"/>
      <c r="G24" s="4"/>
      <c r="H24" s="4"/>
      <c r="I24" s="4"/>
    </row>
    <row r="25" spans="1:9" ht="15.75" x14ac:dyDescent="0.25">
      <c r="A25" s="1" t="s">
        <v>7</v>
      </c>
      <c r="B25" s="1"/>
      <c r="C25" s="1"/>
      <c r="D25" s="4"/>
      <c r="E25" s="4"/>
      <c r="F25" s="4"/>
      <c r="G25" s="4"/>
      <c r="H25" s="4"/>
      <c r="I25" s="4"/>
    </row>
    <row r="26" spans="1:9" ht="15.75" x14ac:dyDescent="0.25">
      <c r="A26" s="1" t="s">
        <v>2</v>
      </c>
      <c r="B26" s="3" t="s">
        <v>3</v>
      </c>
      <c r="C26" s="3" t="s">
        <v>4</v>
      </c>
      <c r="D26" s="4"/>
      <c r="E26" s="4"/>
      <c r="F26" s="4"/>
      <c r="G26" s="4"/>
      <c r="H26" s="4"/>
      <c r="I26" s="4"/>
    </row>
    <row r="27" spans="1:9" ht="15.75" x14ac:dyDescent="0.25">
      <c r="A27" s="1"/>
      <c r="B27" s="2">
        <v>6</v>
      </c>
      <c r="C27" s="2">
        <v>30</v>
      </c>
      <c r="D27" s="4"/>
      <c r="E27" s="4">
        <f>'Total Premium'!E27-'Employee Prem'!E27</f>
        <v>2136.21</v>
      </c>
      <c r="F27" s="4"/>
      <c r="G27" s="4">
        <f>'Total Premium'!G27-'Employee Prem'!G27</f>
        <v>1808.21</v>
      </c>
      <c r="H27" s="4"/>
      <c r="I27" s="4">
        <f>'Total Premium'!I27-'Employee Prem'!I27</f>
        <v>877</v>
      </c>
    </row>
    <row r="28" spans="1:9" ht="15.75" x14ac:dyDescent="0.25">
      <c r="A28" s="1"/>
      <c r="B28" s="2">
        <v>5.5</v>
      </c>
      <c r="C28" s="2">
        <v>27.5</v>
      </c>
      <c r="D28" s="4"/>
      <c r="E28" s="4">
        <f>'Total Premium'!E28-'Employee Prem'!E28</f>
        <v>1989.06</v>
      </c>
      <c r="F28" s="4"/>
      <c r="G28" s="4">
        <f>'Total Premium'!G28-'Employee Prem'!G28</f>
        <v>1689.56</v>
      </c>
      <c r="H28" s="4"/>
      <c r="I28" s="4">
        <f>'Total Premium'!I28-'Employee Prem'!I28</f>
        <v>877</v>
      </c>
    </row>
    <row r="29" spans="1:9" ht="15.75" x14ac:dyDescent="0.25">
      <c r="A29" s="1"/>
      <c r="B29" s="2">
        <v>5</v>
      </c>
      <c r="C29" s="2">
        <v>25</v>
      </c>
      <c r="D29" s="4"/>
      <c r="E29" s="4">
        <f>'Total Premium'!E29-'Employee Prem'!E29</f>
        <v>1823.48</v>
      </c>
      <c r="F29" s="4"/>
      <c r="G29" s="4">
        <f>'Total Premium'!G29-'Employee Prem'!G29</f>
        <v>1559.91</v>
      </c>
      <c r="H29" s="4"/>
      <c r="I29" s="4">
        <f>'Total Premium'!I29-'Employee Prem'!I29</f>
        <v>877</v>
      </c>
    </row>
    <row r="30" spans="1:9" ht="15.75" x14ac:dyDescent="0.25">
      <c r="A30" s="1"/>
      <c r="B30" s="2">
        <v>4.5</v>
      </c>
      <c r="C30" s="2">
        <v>22.5</v>
      </c>
      <c r="D30" s="4"/>
      <c r="E30" s="4">
        <f>'Total Premium'!E30-'Employee Prem'!E30</f>
        <v>1676.32</v>
      </c>
      <c r="F30" s="4"/>
      <c r="G30" s="4">
        <f>'Total Premium'!G30-'Employee Prem'!G30</f>
        <v>1444.67</v>
      </c>
      <c r="H30" s="4"/>
      <c r="I30" s="4">
        <f>'Total Premium'!I30-'Employee Prem'!I30</f>
        <v>877</v>
      </c>
    </row>
    <row r="31" spans="1:9" ht="15.75" x14ac:dyDescent="0.25">
      <c r="A31" s="1"/>
      <c r="B31" s="2">
        <v>4</v>
      </c>
      <c r="C31" s="2">
        <v>20</v>
      </c>
      <c r="D31" s="4"/>
      <c r="E31" s="4">
        <f>'Total Premium'!E31-'Employee Prem'!E31</f>
        <v>1529.15</v>
      </c>
      <c r="F31" s="4"/>
      <c r="G31" s="4">
        <f>'Total Premium'!G31-'Employee Prem'!G31</f>
        <v>1329.43</v>
      </c>
      <c r="H31" s="4"/>
      <c r="I31" s="4">
        <f>'Total Premium'!I31-'Employee Prem'!I31</f>
        <v>877</v>
      </c>
    </row>
    <row r="32" spans="1:9" ht="15.75" x14ac:dyDescent="0.25">
      <c r="A32" s="1"/>
      <c r="B32" s="1"/>
      <c r="C32" s="1"/>
      <c r="D32" s="4"/>
      <c r="E32" s="4"/>
      <c r="F32" s="4"/>
      <c r="G32" s="4"/>
      <c r="H32" s="4"/>
      <c r="I32" s="4"/>
    </row>
    <row r="33" spans="1:9" ht="15.75" x14ac:dyDescent="0.25">
      <c r="A33" s="1"/>
      <c r="B33" s="1"/>
      <c r="C33" s="1"/>
      <c r="D33" s="4"/>
      <c r="E33" s="4"/>
      <c r="F33" s="4"/>
      <c r="G33" s="4"/>
      <c r="H33" s="4"/>
      <c r="I33" s="4"/>
    </row>
    <row r="34" spans="1:9" ht="15.75" x14ac:dyDescent="0.25">
      <c r="A34" s="1" t="s">
        <v>8</v>
      </c>
      <c r="B34" s="1"/>
      <c r="C34" s="1"/>
      <c r="D34" s="4"/>
      <c r="E34" s="4"/>
      <c r="F34" s="4"/>
      <c r="G34" s="4"/>
      <c r="H34" s="4"/>
      <c r="I34" s="4"/>
    </row>
    <row r="35" spans="1:9" ht="15.75" x14ac:dyDescent="0.25">
      <c r="A35" s="1" t="s">
        <v>2</v>
      </c>
      <c r="B35" s="3" t="s">
        <v>3</v>
      </c>
      <c r="C35" s="3" t="s">
        <v>4</v>
      </c>
      <c r="D35" s="4"/>
      <c r="E35" s="4"/>
      <c r="F35" s="4"/>
      <c r="G35" s="4"/>
      <c r="H35" s="4"/>
      <c r="I35" s="4"/>
    </row>
    <row r="36" spans="1:9" ht="15.75" x14ac:dyDescent="0.25">
      <c r="A36" s="1"/>
      <c r="B36" s="2">
        <v>6</v>
      </c>
      <c r="C36" s="2">
        <v>30</v>
      </c>
      <c r="D36" s="4"/>
      <c r="E36" s="4">
        <f>'Total Premium'!E36-'Employee Prem'!E36</f>
        <v>3081.64</v>
      </c>
      <c r="F36" s="4"/>
      <c r="G36" s="4">
        <f>'Total Premium'!G36-'Employee Prem'!G36</f>
        <v>3064.87</v>
      </c>
      <c r="H36" s="4"/>
      <c r="I36" s="4">
        <f>'Total Premium'!I36-'Employee Prem'!I36</f>
        <v>877</v>
      </c>
    </row>
    <row r="37" spans="1:9" ht="15.75" x14ac:dyDescent="0.25">
      <c r="A37" s="1"/>
      <c r="B37" s="2">
        <v>5.5</v>
      </c>
      <c r="C37" s="2">
        <v>27.5</v>
      </c>
      <c r="D37" s="4"/>
      <c r="E37" s="4">
        <f>'Total Premium'!E37-'Employee Prem'!E37</f>
        <v>2829.62</v>
      </c>
      <c r="F37" s="4"/>
      <c r="G37" s="4">
        <f>'Total Premium'!G37-'Employee Prem'!G37</f>
        <v>2811.18</v>
      </c>
      <c r="H37" s="4"/>
      <c r="I37" s="4">
        <f>'Total Premium'!I37-'Employee Prem'!I37</f>
        <v>877</v>
      </c>
    </row>
    <row r="38" spans="1:9" ht="15.75" x14ac:dyDescent="0.25">
      <c r="A38" s="1"/>
      <c r="B38" s="2">
        <v>5</v>
      </c>
      <c r="C38" s="2">
        <v>25</v>
      </c>
      <c r="D38" s="4"/>
      <c r="E38" s="4">
        <f>'Total Premium'!E38-'Employee Prem'!E38</f>
        <v>2546.06</v>
      </c>
      <c r="F38" s="4"/>
      <c r="G38" s="4">
        <f>'Total Premium'!G38-'Employee Prem'!G38</f>
        <v>2525.7600000000002</v>
      </c>
      <c r="H38" s="4"/>
      <c r="I38" s="4">
        <f>'Total Premium'!I38-'Employee Prem'!I38</f>
        <v>877</v>
      </c>
    </row>
    <row r="39" spans="1:9" ht="15.75" x14ac:dyDescent="0.25">
      <c r="A39" s="1"/>
      <c r="B39" s="2">
        <v>4.5</v>
      </c>
      <c r="C39" s="2">
        <v>22.5</v>
      </c>
      <c r="D39" s="4"/>
      <c r="E39" s="4">
        <f>'Total Premium'!E39-'Employee Prem'!E39</f>
        <v>2309.87</v>
      </c>
      <c r="F39" s="4"/>
      <c r="G39" s="4">
        <f>'Total Premium'!G39-'Employee Prem'!G39</f>
        <v>2272.89</v>
      </c>
      <c r="H39" s="4"/>
      <c r="I39" s="4">
        <f>'Total Premium'!I39-'Employee Prem'!I39</f>
        <v>877</v>
      </c>
    </row>
    <row r="40" spans="1:9" ht="15.75" x14ac:dyDescent="0.25">
      <c r="A40" s="1"/>
      <c r="B40" s="2">
        <v>4</v>
      </c>
      <c r="C40" s="2">
        <v>20</v>
      </c>
      <c r="D40" s="4"/>
      <c r="E40" s="4">
        <f>'Total Premium'!E40-'Employee Prem'!E40</f>
        <v>2082.09</v>
      </c>
      <c r="F40" s="4"/>
      <c r="G40" s="4">
        <f>'Total Premium'!G40-'Employee Prem'!G40</f>
        <v>2039.55</v>
      </c>
      <c r="H40" s="4"/>
      <c r="I40" s="4">
        <f>'Total Premium'!I40-'Employee Prem'!I40</f>
        <v>877</v>
      </c>
    </row>
    <row r="41" spans="1:9" ht="15.75" x14ac:dyDescent="0.25">
      <c r="A41" s="1"/>
      <c r="B41" s="1"/>
      <c r="C41" s="1"/>
      <c r="D41" s="4"/>
      <c r="E41" s="4"/>
      <c r="F41" s="4"/>
      <c r="G41" s="4"/>
      <c r="H41" s="4"/>
      <c r="I41" s="4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</sheetData>
  <mergeCells count="3">
    <mergeCell ref="A5:C5"/>
    <mergeCell ref="A1:I1"/>
    <mergeCell ref="A2:I2"/>
  </mergeCells>
  <pageMargins left="0.7" right="0.7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B848B-1E4D-4390-85C9-4745DF432B28}">
  <dimension ref="A1:I43"/>
  <sheetViews>
    <sheetView workbookViewId="0">
      <selection activeCell="E9" sqref="E9"/>
    </sheetView>
  </sheetViews>
  <sheetFormatPr defaultColWidth="8.85546875" defaultRowHeight="12.75" x14ac:dyDescent="0.2"/>
  <cols>
    <col min="1" max="2" width="8.85546875" customWidth="1"/>
    <col min="3" max="3" width="11.42578125" customWidth="1"/>
    <col min="4" max="4" width="2.42578125" customWidth="1"/>
    <col min="5" max="5" width="13.42578125" customWidth="1"/>
    <col min="6" max="6" width="2.42578125" customWidth="1"/>
    <col min="7" max="7" width="13.28515625" customWidth="1"/>
    <col min="8" max="8" width="2.42578125" customWidth="1"/>
    <col min="9" max="9" width="13.28515625" customWidth="1"/>
  </cols>
  <sheetData>
    <row r="1" spans="1:9" ht="20.25" x14ac:dyDescent="0.3">
      <c r="A1" s="33" t="s">
        <v>64</v>
      </c>
      <c r="B1" s="33"/>
      <c r="C1" s="33"/>
      <c r="D1" s="33"/>
      <c r="E1" s="33"/>
      <c r="F1" s="33"/>
      <c r="G1" s="33"/>
      <c r="H1" s="33"/>
      <c r="I1" s="33"/>
    </row>
    <row r="2" spans="1:9" ht="20.25" x14ac:dyDescent="0.3">
      <c r="A2" s="34" t="s">
        <v>66</v>
      </c>
      <c r="B2" s="34"/>
      <c r="C2" s="34"/>
      <c r="D2" s="34"/>
      <c r="E2" s="34"/>
      <c r="F2" s="34"/>
      <c r="G2" s="34"/>
      <c r="H2" s="34"/>
      <c r="I2" s="34"/>
    </row>
    <row r="3" spans="1:9" ht="20.25" x14ac:dyDescent="0.3">
      <c r="A3" s="6"/>
      <c r="B3" s="6"/>
      <c r="C3" s="6"/>
      <c r="D3" s="6"/>
      <c r="E3" s="6"/>
      <c r="F3" s="6"/>
      <c r="G3" s="6"/>
      <c r="H3" s="6"/>
      <c r="I3" s="6"/>
    </row>
    <row r="4" spans="1:9" ht="15.75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31.5" x14ac:dyDescent="0.25">
      <c r="A5" s="35" t="s">
        <v>6</v>
      </c>
      <c r="B5" s="36"/>
      <c r="C5" s="36"/>
      <c r="D5" s="5"/>
      <c r="E5" s="5" t="s">
        <v>62</v>
      </c>
      <c r="F5" s="5"/>
      <c r="G5" s="5" t="s">
        <v>61</v>
      </c>
      <c r="H5" s="5"/>
      <c r="I5" s="5" t="s">
        <v>47</v>
      </c>
    </row>
    <row r="6" spans="1:9" ht="15.75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5.75" x14ac:dyDescent="0.25">
      <c r="A7" s="1" t="s">
        <v>0</v>
      </c>
      <c r="B7" s="1"/>
      <c r="C7" s="1"/>
      <c r="D7" s="1"/>
      <c r="E7" s="1"/>
      <c r="F7" s="1"/>
      <c r="G7" s="1"/>
      <c r="H7" s="1"/>
      <c r="I7" s="1"/>
    </row>
    <row r="8" spans="1:9" ht="15.75" x14ac:dyDescent="0.25">
      <c r="A8" s="1" t="s">
        <v>2</v>
      </c>
      <c r="B8" s="3" t="s">
        <v>3</v>
      </c>
      <c r="C8" s="3" t="s">
        <v>4</v>
      </c>
      <c r="D8" s="1"/>
      <c r="E8" s="1"/>
      <c r="F8" s="1"/>
      <c r="G8" s="1"/>
      <c r="H8" s="1"/>
      <c r="I8" s="1"/>
    </row>
    <row r="9" spans="1:9" ht="15.75" x14ac:dyDescent="0.25">
      <c r="A9" s="1"/>
      <c r="B9" s="2">
        <v>6</v>
      </c>
      <c r="C9" s="2">
        <v>30</v>
      </c>
      <c r="D9" s="4"/>
      <c r="E9" s="4">
        <v>1677</v>
      </c>
      <c r="F9" s="4"/>
      <c r="G9" s="4">
        <v>1114</v>
      </c>
      <c r="H9" s="4"/>
      <c r="I9" s="4">
        <v>902</v>
      </c>
    </row>
    <row r="10" spans="1:9" ht="15.75" x14ac:dyDescent="0.25">
      <c r="A10" s="1"/>
      <c r="B10" s="2">
        <v>5.5</v>
      </c>
      <c r="C10" s="2">
        <v>27.5</v>
      </c>
      <c r="D10" s="4"/>
      <c r="E10" s="4">
        <v>1677</v>
      </c>
      <c r="F10" s="4"/>
      <c r="G10" s="4">
        <v>1114</v>
      </c>
      <c r="H10" s="4"/>
      <c r="I10" s="4">
        <v>902</v>
      </c>
    </row>
    <row r="11" spans="1:9" ht="15.75" x14ac:dyDescent="0.25">
      <c r="A11" s="1"/>
      <c r="B11" s="2">
        <v>5</v>
      </c>
      <c r="C11" s="2">
        <v>25</v>
      </c>
      <c r="D11" s="4"/>
      <c r="E11" s="4">
        <v>1677</v>
      </c>
      <c r="F11" s="4"/>
      <c r="G11" s="4">
        <v>1114</v>
      </c>
      <c r="H11" s="4"/>
      <c r="I11" s="4">
        <v>902</v>
      </c>
    </row>
    <row r="12" spans="1:9" ht="15.75" x14ac:dyDescent="0.25">
      <c r="A12" s="1"/>
      <c r="B12" s="2">
        <v>4.5</v>
      </c>
      <c r="C12" s="2">
        <v>22.5</v>
      </c>
      <c r="D12" s="4"/>
      <c r="E12" s="4">
        <v>1677</v>
      </c>
      <c r="F12" s="4"/>
      <c r="G12" s="4">
        <v>1114</v>
      </c>
      <c r="H12" s="4"/>
      <c r="I12" s="4">
        <v>902</v>
      </c>
    </row>
    <row r="13" spans="1:9" ht="15.75" x14ac:dyDescent="0.25">
      <c r="A13" s="1"/>
      <c r="B13" s="2">
        <v>4</v>
      </c>
      <c r="C13" s="2">
        <v>20</v>
      </c>
      <c r="D13" s="4"/>
      <c r="E13" s="4">
        <v>1677</v>
      </c>
      <c r="F13" s="4"/>
      <c r="G13" s="4">
        <v>1114</v>
      </c>
      <c r="H13" s="4"/>
      <c r="I13" s="4">
        <v>902</v>
      </c>
    </row>
    <row r="14" spans="1:9" ht="15.75" x14ac:dyDescent="0.25">
      <c r="A14" s="1"/>
      <c r="B14" s="1"/>
      <c r="C14" s="1"/>
      <c r="D14" s="4"/>
      <c r="E14" s="4"/>
      <c r="F14" s="4"/>
      <c r="G14" s="4"/>
      <c r="H14" s="4"/>
      <c r="I14" s="4"/>
    </row>
    <row r="15" spans="1:9" ht="15.75" x14ac:dyDescent="0.25">
      <c r="A15" s="1"/>
      <c r="B15" s="1"/>
      <c r="C15" s="1"/>
      <c r="D15" s="4"/>
      <c r="E15" s="4"/>
      <c r="F15" s="4"/>
      <c r="G15" s="4"/>
      <c r="H15" s="4"/>
      <c r="I15" s="4"/>
    </row>
    <row r="16" spans="1:9" ht="15.75" x14ac:dyDescent="0.25">
      <c r="A16" s="1" t="s">
        <v>1</v>
      </c>
      <c r="B16" s="1"/>
      <c r="C16" s="1"/>
      <c r="D16" s="4"/>
      <c r="E16" s="4"/>
      <c r="F16" s="4"/>
      <c r="G16" s="4"/>
      <c r="H16" s="4"/>
      <c r="I16" s="4"/>
    </row>
    <row r="17" spans="1:9" ht="15.75" x14ac:dyDescent="0.25">
      <c r="A17" s="1" t="s">
        <v>2</v>
      </c>
      <c r="B17" s="3" t="s">
        <v>3</v>
      </c>
      <c r="C17" s="3" t="s">
        <v>4</v>
      </c>
      <c r="D17" s="4"/>
      <c r="E17" s="4"/>
      <c r="F17" s="4"/>
      <c r="G17" s="4"/>
      <c r="H17" s="4"/>
      <c r="I17" s="4"/>
    </row>
    <row r="18" spans="1:9" ht="15.75" x14ac:dyDescent="0.25">
      <c r="A18" s="1"/>
      <c r="B18" s="2">
        <v>6</v>
      </c>
      <c r="C18" s="2">
        <v>30</v>
      </c>
      <c r="D18" s="4"/>
      <c r="E18" s="4">
        <v>3245</v>
      </c>
      <c r="F18" s="4"/>
      <c r="G18" s="4">
        <v>2475</v>
      </c>
      <c r="H18" s="4"/>
      <c r="I18" s="4">
        <v>902</v>
      </c>
    </row>
    <row r="19" spans="1:9" ht="15.75" x14ac:dyDescent="0.25">
      <c r="A19" s="1"/>
      <c r="B19" s="2">
        <v>5.5</v>
      </c>
      <c r="C19" s="2">
        <v>27.5</v>
      </c>
      <c r="D19" s="4"/>
      <c r="E19" s="4">
        <v>3245</v>
      </c>
      <c r="F19" s="4"/>
      <c r="G19" s="4">
        <v>2475</v>
      </c>
      <c r="H19" s="4"/>
      <c r="I19" s="4">
        <v>902</v>
      </c>
    </row>
    <row r="20" spans="1:9" ht="15.75" x14ac:dyDescent="0.25">
      <c r="A20" s="1"/>
      <c r="B20" s="2">
        <v>5</v>
      </c>
      <c r="C20" s="2">
        <v>25</v>
      </c>
      <c r="D20" s="4"/>
      <c r="E20" s="4">
        <v>3245</v>
      </c>
      <c r="F20" s="4"/>
      <c r="G20" s="4">
        <v>2475</v>
      </c>
      <c r="H20" s="4"/>
      <c r="I20" s="4">
        <v>902</v>
      </c>
    </row>
    <row r="21" spans="1:9" ht="15.75" x14ac:dyDescent="0.25">
      <c r="A21" s="1"/>
      <c r="B21" s="2">
        <v>4.5</v>
      </c>
      <c r="C21" s="2">
        <v>22.5</v>
      </c>
      <c r="D21" s="4"/>
      <c r="E21" s="4">
        <v>3245</v>
      </c>
      <c r="F21" s="4"/>
      <c r="G21" s="4">
        <v>2475</v>
      </c>
      <c r="H21" s="4"/>
      <c r="I21" s="4">
        <v>902</v>
      </c>
    </row>
    <row r="22" spans="1:9" ht="15.75" x14ac:dyDescent="0.25">
      <c r="A22" s="1"/>
      <c r="B22" s="2">
        <v>4</v>
      </c>
      <c r="C22" s="2">
        <v>20</v>
      </c>
      <c r="D22" s="4"/>
      <c r="E22" s="4">
        <v>3245</v>
      </c>
      <c r="F22" s="4"/>
      <c r="G22" s="4">
        <v>2475</v>
      </c>
      <c r="H22" s="4"/>
      <c r="I22" s="4">
        <v>902</v>
      </c>
    </row>
    <row r="23" spans="1:9" ht="15.75" x14ac:dyDescent="0.25">
      <c r="A23" s="1"/>
      <c r="B23" s="1"/>
      <c r="C23" s="1"/>
      <c r="D23" s="4"/>
      <c r="E23" s="4"/>
      <c r="F23" s="4"/>
      <c r="G23" s="4"/>
      <c r="H23" s="4"/>
      <c r="I23" s="4"/>
    </row>
    <row r="24" spans="1:9" ht="15.75" x14ac:dyDescent="0.25">
      <c r="A24" s="1"/>
      <c r="B24" s="1"/>
      <c r="C24" s="1"/>
      <c r="D24" s="4"/>
      <c r="E24" s="4"/>
      <c r="F24" s="4"/>
      <c r="G24" s="4"/>
      <c r="H24" s="4"/>
      <c r="I24" s="4"/>
    </row>
    <row r="25" spans="1:9" ht="15.75" x14ac:dyDescent="0.25">
      <c r="A25" s="1" t="s">
        <v>7</v>
      </c>
      <c r="B25" s="1"/>
      <c r="C25" s="1"/>
      <c r="D25" s="4"/>
      <c r="E25" s="4"/>
      <c r="F25" s="4"/>
      <c r="G25" s="4"/>
      <c r="H25" s="4"/>
      <c r="I25" s="4"/>
    </row>
    <row r="26" spans="1:9" ht="15.75" x14ac:dyDescent="0.25">
      <c r="A26" s="1" t="s">
        <v>2</v>
      </c>
      <c r="B26" s="3" t="s">
        <v>3</v>
      </c>
      <c r="C26" s="3" t="s">
        <v>4</v>
      </c>
      <c r="D26" s="4"/>
      <c r="E26" s="4"/>
      <c r="F26" s="4"/>
      <c r="G26" s="4"/>
      <c r="H26" s="4"/>
      <c r="I26" s="4"/>
    </row>
    <row r="27" spans="1:9" ht="15.75" x14ac:dyDescent="0.25">
      <c r="A27" s="1"/>
      <c r="B27" s="2">
        <v>6</v>
      </c>
      <c r="C27" s="2">
        <v>30</v>
      </c>
      <c r="D27" s="4"/>
      <c r="E27" s="4">
        <v>2704</v>
      </c>
      <c r="F27" s="4"/>
      <c r="G27" s="4">
        <v>2032</v>
      </c>
      <c r="H27" s="4"/>
      <c r="I27" s="4">
        <v>902</v>
      </c>
    </row>
    <row r="28" spans="1:9" ht="15.75" x14ac:dyDescent="0.25">
      <c r="A28" s="1"/>
      <c r="B28" s="2">
        <v>5.5</v>
      </c>
      <c r="C28" s="2">
        <v>27.5</v>
      </c>
      <c r="D28" s="4"/>
      <c r="E28" s="4">
        <v>2704</v>
      </c>
      <c r="F28" s="4"/>
      <c r="G28" s="4">
        <v>2032</v>
      </c>
      <c r="H28" s="4"/>
      <c r="I28" s="4">
        <v>902</v>
      </c>
    </row>
    <row r="29" spans="1:9" ht="15.75" x14ac:dyDescent="0.25">
      <c r="A29" s="1"/>
      <c r="B29" s="2">
        <v>5</v>
      </c>
      <c r="C29" s="2">
        <v>25</v>
      </c>
      <c r="D29" s="4"/>
      <c r="E29" s="4">
        <v>2704</v>
      </c>
      <c r="F29" s="4"/>
      <c r="G29" s="4">
        <v>2032</v>
      </c>
      <c r="H29" s="4"/>
      <c r="I29" s="4">
        <v>902</v>
      </c>
    </row>
    <row r="30" spans="1:9" ht="15.75" x14ac:dyDescent="0.25">
      <c r="A30" s="1"/>
      <c r="B30" s="2">
        <v>4.5</v>
      </c>
      <c r="C30" s="2">
        <v>22.5</v>
      </c>
      <c r="D30" s="4"/>
      <c r="E30" s="4">
        <v>2704</v>
      </c>
      <c r="F30" s="4"/>
      <c r="G30" s="4">
        <v>2032</v>
      </c>
      <c r="H30" s="4"/>
      <c r="I30" s="4">
        <v>902</v>
      </c>
    </row>
    <row r="31" spans="1:9" ht="15.75" x14ac:dyDescent="0.25">
      <c r="A31" s="1"/>
      <c r="B31" s="2">
        <v>4</v>
      </c>
      <c r="C31" s="2">
        <v>20</v>
      </c>
      <c r="D31" s="4"/>
      <c r="E31" s="4">
        <v>2704</v>
      </c>
      <c r="F31" s="4"/>
      <c r="G31" s="4">
        <v>2032</v>
      </c>
      <c r="H31" s="4"/>
      <c r="I31" s="4">
        <v>902</v>
      </c>
    </row>
    <row r="32" spans="1:9" ht="15.75" x14ac:dyDescent="0.25">
      <c r="A32" s="1"/>
      <c r="B32" s="1"/>
      <c r="C32" s="1"/>
      <c r="D32" s="4"/>
      <c r="E32" s="4"/>
      <c r="F32" s="4"/>
      <c r="G32" s="4"/>
      <c r="H32" s="4"/>
      <c r="I32" s="4"/>
    </row>
    <row r="33" spans="1:9" ht="15.75" x14ac:dyDescent="0.25">
      <c r="A33" s="1"/>
      <c r="B33" s="1"/>
      <c r="C33" s="1"/>
      <c r="D33" s="4"/>
      <c r="E33" s="4"/>
      <c r="F33" s="4"/>
      <c r="G33" s="4"/>
      <c r="H33" s="4"/>
      <c r="I33" s="4"/>
    </row>
    <row r="34" spans="1:9" ht="15.75" x14ac:dyDescent="0.25">
      <c r="A34" s="1" t="s">
        <v>8</v>
      </c>
      <c r="B34" s="1"/>
      <c r="C34" s="1"/>
      <c r="D34" s="4"/>
      <c r="E34" s="4"/>
      <c r="F34" s="4"/>
      <c r="G34" s="4"/>
      <c r="H34" s="4"/>
      <c r="I34" s="4"/>
    </row>
    <row r="35" spans="1:9" ht="15.75" x14ac:dyDescent="0.25">
      <c r="A35" s="1" t="s">
        <v>2</v>
      </c>
      <c r="B35" s="3" t="s">
        <v>3</v>
      </c>
      <c r="C35" s="3" t="s">
        <v>4</v>
      </c>
      <c r="D35" s="4"/>
      <c r="E35" s="4"/>
      <c r="F35" s="4"/>
      <c r="G35" s="4"/>
      <c r="H35" s="4"/>
      <c r="I35" s="4"/>
    </row>
    <row r="36" spans="1:9" ht="15.75" x14ac:dyDescent="0.25">
      <c r="A36" s="1"/>
      <c r="B36" s="2">
        <v>6</v>
      </c>
      <c r="C36" s="2">
        <v>30</v>
      </c>
      <c r="D36" s="4"/>
      <c r="E36" s="4">
        <v>4002</v>
      </c>
      <c r="F36" s="4"/>
      <c r="G36" s="4">
        <v>3523</v>
      </c>
      <c r="H36" s="4"/>
      <c r="I36" s="4">
        <v>902</v>
      </c>
    </row>
    <row r="37" spans="1:9" ht="15.75" x14ac:dyDescent="0.25">
      <c r="A37" s="1"/>
      <c r="B37" s="2">
        <v>5.5</v>
      </c>
      <c r="C37" s="2">
        <v>27.5</v>
      </c>
      <c r="D37" s="4"/>
      <c r="E37" s="4">
        <v>4002</v>
      </c>
      <c r="F37" s="4"/>
      <c r="G37" s="4">
        <v>3523</v>
      </c>
      <c r="H37" s="4"/>
      <c r="I37" s="4">
        <v>902</v>
      </c>
    </row>
    <row r="38" spans="1:9" ht="15.75" x14ac:dyDescent="0.25">
      <c r="A38" s="1"/>
      <c r="B38" s="2">
        <v>5</v>
      </c>
      <c r="C38" s="2">
        <v>25</v>
      </c>
      <c r="D38" s="4"/>
      <c r="E38" s="4">
        <v>4002</v>
      </c>
      <c r="F38" s="4"/>
      <c r="G38" s="4">
        <v>3523</v>
      </c>
      <c r="H38" s="4"/>
      <c r="I38" s="4">
        <v>902</v>
      </c>
    </row>
    <row r="39" spans="1:9" ht="15.75" x14ac:dyDescent="0.25">
      <c r="A39" s="1"/>
      <c r="B39" s="2">
        <v>4.5</v>
      </c>
      <c r="C39" s="2">
        <v>22.5</v>
      </c>
      <c r="D39" s="4"/>
      <c r="E39" s="4">
        <v>4002</v>
      </c>
      <c r="F39" s="4"/>
      <c r="G39" s="4">
        <v>3523</v>
      </c>
      <c r="H39" s="4"/>
      <c r="I39" s="4">
        <v>902</v>
      </c>
    </row>
    <row r="40" spans="1:9" ht="15.75" x14ac:dyDescent="0.25">
      <c r="A40" s="1"/>
      <c r="B40" s="2">
        <v>4</v>
      </c>
      <c r="C40" s="2">
        <v>20</v>
      </c>
      <c r="D40" s="4"/>
      <c r="E40" s="4">
        <v>4002</v>
      </c>
      <c r="F40" s="4"/>
      <c r="G40" s="4">
        <v>3523</v>
      </c>
      <c r="H40" s="4"/>
      <c r="I40" s="4">
        <v>902</v>
      </c>
    </row>
    <row r="41" spans="1:9" ht="15.75" x14ac:dyDescent="0.25">
      <c r="A41" s="1"/>
      <c r="B41" s="1"/>
      <c r="C41" s="1"/>
      <c r="D41" s="4"/>
      <c r="E41" s="4"/>
      <c r="F41" s="4"/>
      <c r="G41" s="4"/>
      <c r="H41" s="4"/>
      <c r="I41" s="4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  <c r="B43" s="1"/>
      <c r="C43" s="1"/>
      <c r="D43" s="1"/>
      <c r="E43" s="1"/>
      <c r="F43" s="1"/>
      <c r="G43" s="1"/>
      <c r="H43" s="1"/>
      <c r="I43" s="1"/>
    </row>
  </sheetData>
  <mergeCells count="3">
    <mergeCell ref="A5:C5"/>
    <mergeCell ref="A1:I1"/>
    <mergeCell ref="A2:I2"/>
  </mergeCells>
  <pageMargins left="0.7" right="0.7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36B9B-10C1-4370-BACE-E5DCD4C23733}">
  <dimension ref="A1:H16"/>
  <sheetViews>
    <sheetView workbookViewId="0">
      <selection sqref="A1:G1"/>
    </sheetView>
  </sheetViews>
  <sheetFormatPr defaultColWidth="8.85546875" defaultRowHeight="12.75" x14ac:dyDescent="0.2"/>
  <cols>
    <col min="1" max="1" width="17.7109375" bestFit="1" customWidth="1"/>
    <col min="2" max="4" width="11.42578125" customWidth="1"/>
    <col min="5" max="5" width="8.85546875" customWidth="1"/>
    <col min="6" max="8" width="11.42578125" customWidth="1"/>
  </cols>
  <sheetData>
    <row r="1" spans="1:8" x14ac:dyDescent="0.2">
      <c r="A1" s="32" t="s">
        <v>60</v>
      </c>
    </row>
    <row r="3" spans="1:8" x14ac:dyDescent="0.2">
      <c r="B3" s="37" t="s">
        <v>51</v>
      </c>
      <c r="C3" s="37"/>
      <c r="D3" s="37"/>
      <c r="F3" s="37" t="s">
        <v>57</v>
      </c>
      <c r="G3" s="37"/>
      <c r="H3" s="37"/>
    </row>
    <row r="4" spans="1:8" x14ac:dyDescent="0.2">
      <c r="B4" s="31" t="s">
        <v>52</v>
      </c>
      <c r="C4" s="31" t="s">
        <v>53</v>
      </c>
      <c r="D4" s="31" t="s">
        <v>41</v>
      </c>
      <c r="E4" s="11"/>
      <c r="F4" s="31" t="s">
        <v>58</v>
      </c>
      <c r="G4" s="31" t="s">
        <v>59</v>
      </c>
      <c r="H4" s="31" t="s">
        <v>42</v>
      </c>
    </row>
    <row r="5" spans="1:8" x14ac:dyDescent="0.2">
      <c r="A5" t="s">
        <v>35</v>
      </c>
      <c r="B5" s="26">
        <f>+'Emp Prem'!D10*1.17</f>
        <v>185.83</v>
      </c>
      <c r="C5" s="26">
        <f>+'Emp Prem'!E10*1.17</f>
        <v>141.59</v>
      </c>
      <c r="D5" s="26">
        <f>+'HOPE Rates'!B14</f>
        <v>185</v>
      </c>
      <c r="F5" s="26">
        <f>+'Emp Prem'!F10*1.17</f>
        <v>66.77</v>
      </c>
      <c r="G5" s="26">
        <f>+'Emp Prem'!G10*1.17</f>
        <v>50.38</v>
      </c>
      <c r="H5" s="26">
        <f>+'HOPE Rates'!D14</f>
        <v>53</v>
      </c>
    </row>
    <row r="6" spans="1:8" x14ac:dyDescent="0.2">
      <c r="A6" t="s">
        <v>54</v>
      </c>
      <c r="B6" s="26">
        <f>+'Emp Prem'!D19*1.17</f>
        <v>703.92</v>
      </c>
      <c r="C6" s="26">
        <f>+'Emp Prem'!E19*1.17</f>
        <v>526.29</v>
      </c>
      <c r="D6" s="26">
        <f>+'HOPE Rates'!B15</f>
        <v>690</v>
      </c>
      <c r="F6" s="26">
        <f>+'Emp Prem'!F19*1.17</f>
        <v>372.13</v>
      </c>
      <c r="G6" s="26">
        <f>+'Emp Prem'!G19*1.17</f>
        <v>224.87</v>
      </c>
      <c r="H6" s="26">
        <f>+'HOPE Rates'!D15</f>
        <v>303</v>
      </c>
    </row>
    <row r="7" spans="1:8" x14ac:dyDescent="0.2">
      <c r="A7" t="s">
        <v>55</v>
      </c>
      <c r="B7" s="26">
        <f>+'Emp Prem'!D28*1.17</f>
        <v>564.48</v>
      </c>
      <c r="C7" s="26">
        <f>+'Emp Prem'!E28*1.17</f>
        <v>425.74</v>
      </c>
      <c r="D7" s="26">
        <f>+'HOPE Rates'!B16</f>
        <v>525</v>
      </c>
      <c r="F7" s="26">
        <f>+'Emp Prem'!F28*1.17</f>
        <v>305.58999999999997</v>
      </c>
      <c r="G7" s="26">
        <f>+'Emp Prem'!G28*1.17</f>
        <v>184.5</v>
      </c>
      <c r="H7" s="26">
        <f>+'HOPE Rates'!D16</f>
        <v>211</v>
      </c>
    </row>
    <row r="8" spans="1:8" x14ac:dyDescent="0.2">
      <c r="A8" t="s">
        <v>56</v>
      </c>
      <c r="B8" s="26">
        <f>+'Emp Prem'!D37*1.17</f>
        <v>963.78</v>
      </c>
      <c r="C8" s="26">
        <f>+'Emp Prem'!E37*1.17</f>
        <v>706.62</v>
      </c>
      <c r="D8" s="26">
        <f>+'HOPE Rates'!B17</f>
        <v>851</v>
      </c>
      <c r="F8" s="26">
        <f>+'Emp Prem'!F37*1.17</f>
        <v>500.67</v>
      </c>
      <c r="G8" s="26">
        <f>+'Emp Prem'!G37*1.17</f>
        <v>302.54000000000002</v>
      </c>
      <c r="H8" s="26">
        <f>+'HOPE Rates'!D17</f>
        <v>432</v>
      </c>
    </row>
    <row r="11" spans="1:8" x14ac:dyDescent="0.2">
      <c r="B11" s="10"/>
    </row>
    <row r="12" spans="1:8" x14ac:dyDescent="0.2">
      <c r="B12" s="30"/>
    </row>
    <row r="13" spans="1:8" x14ac:dyDescent="0.2">
      <c r="B13" s="30"/>
    </row>
    <row r="14" spans="1:8" x14ac:dyDescent="0.2">
      <c r="B14" s="30"/>
    </row>
    <row r="15" spans="1:8" x14ac:dyDescent="0.2">
      <c r="B15" s="30"/>
    </row>
    <row r="16" spans="1:8" x14ac:dyDescent="0.2">
      <c r="B16" s="30"/>
    </row>
  </sheetData>
  <mergeCells count="2">
    <mergeCell ref="B3:D3"/>
    <mergeCell ref="F3:H3"/>
  </mergeCells>
  <pageMargins left="0.7" right="0.7" top="0.75" bottom="0.75" header="0.3" footer="0.3"/>
  <pageSetup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00184-209E-4DC2-BF43-B5444B4D35F2}">
  <dimension ref="A1:G44"/>
  <sheetViews>
    <sheetView workbookViewId="0">
      <selection sqref="A1:G1"/>
    </sheetView>
  </sheetViews>
  <sheetFormatPr defaultColWidth="8.85546875" defaultRowHeight="12.75" x14ac:dyDescent="0.2"/>
  <cols>
    <col min="1" max="2" width="8.85546875" customWidth="1"/>
    <col min="3" max="3" width="11.42578125" customWidth="1"/>
    <col min="4" max="4" width="12.42578125" customWidth="1"/>
    <col min="5" max="5" width="13.42578125" customWidth="1"/>
    <col min="6" max="6" width="12.85546875" customWidth="1"/>
    <col min="7" max="7" width="13.28515625" customWidth="1"/>
  </cols>
  <sheetData>
    <row r="1" spans="1:7" ht="20.25" x14ac:dyDescent="0.3">
      <c r="A1" s="33" t="s">
        <v>12</v>
      </c>
      <c r="B1" s="33"/>
      <c r="C1" s="33"/>
      <c r="D1" s="33"/>
      <c r="E1" s="33"/>
      <c r="F1" s="33"/>
      <c r="G1" s="33"/>
    </row>
    <row r="2" spans="1:7" ht="20.25" x14ac:dyDescent="0.3">
      <c r="A2" s="34" t="s">
        <v>13</v>
      </c>
      <c r="B2" s="34"/>
      <c r="C2" s="34"/>
      <c r="D2" s="34"/>
      <c r="E2" s="34"/>
      <c r="F2" s="34"/>
      <c r="G2" s="34"/>
    </row>
    <row r="3" spans="1:7" ht="20.25" x14ac:dyDescent="0.3">
      <c r="A3" s="33" t="s">
        <v>18</v>
      </c>
      <c r="B3" s="33"/>
      <c r="C3" s="33"/>
      <c r="D3" s="33"/>
      <c r="E3" s="33"/>
      <c r="F3" s="33"/>
      <c r="G3" s="33"/>
    </row>
    <row r="4" spans="1:7" ht="20.25" x14ac:dyDescent="0.3">
      <c r="A4" s="6"/>
      <c r="B4" s="6"/>
      <c r="C4" s="6"/>
      <c r="D4" s="6"/>
      <c r="E4" s="6"/>
      <c r="F4" s="6"/>
      <c r="G4" s="6"/>
    </row>
    <row r="5" spans="1:7" ht="15.75" x14ac:dyDescent="0.25">
      <c r="A5" s="1"/>
      <c r="B5" s="1"/>
      <c r="C5" s="1"/>
      <c r="D5" s="1"/>
      <c r="E5" s="1"/>
      <c r="F5" s="1"/>
      <c r="G5" s="1"/>
    </row>
    <row r="6" spans="1:7" ht="47.25" x14ac:dyDescent="0.25">
      <c r="A6" s="35" t="s">
        <v>6</v>
      </c>
      <c r="B6" s="36"/>
      <c r="C6" s="36"/>
      <c r="D6" s="5" t="s">
        <v>9</v>
      </c>
      <c r="E6" s="5" t="s">
        <v>15</v>
      </c>
      <c r="F6" s="5" t="s">
        <v>10</v>
      </c>
      <c r="G6" s="5" t="s">
        <v>11</v>
      </c>
    </row>
    <row r="7" spans="1:7" ht="15.75" x14ac:dyDescent="0.25">
      <c r="A7" s="1"/>
      <c r="B7" s="1"/>
      <c r="C7" s="1"/>
      <c r="D7" s="1"/>
      <c r="E7" s="1"/>
      <c r="F7" s="1"/>
      <c r="G7" s="1"/>
    </row>
    <row r="8" spans="1:7" ht="15.75" x14ac:dyDescent="0.25">
      <c r="A8" s="1" t="s">
        <v>0</v>
      </c>
      <c r="B8" s="1"/>
      <c r="C8" s="1"/>
      <c r="D8" s="1"/>
      <c r="E8" s="1"/>
      <c r="F8" s="1"/>
      <c r="G8" s="1"/>
    </row>
    <row r="9" spans="1:7" ht="15.75" x14ac:dyDescent="0.25">
      <c r="A9" s="1" t="s">
        <v>2</v>
      </c>
      <c r="B9" s="3" t="s">
        <v>3</v>
      </c>
      <c r="C9" s="3" t="s">
        <v>4</v>
      </c>
      <c r="D9" s="1"/>
      <c r="E9" s="1"/>
      <c r="F9" s="1"/>
      <c r="G9" s="1"/>
    </row>
    <row r="10" spans="1:7" ht="15.75" x14ac:dyDescent="0.25">
      <c r="A10" s="1"/>
      <c r="B10" s="2">
        <v>6</v>
      </c>
      <c r="C10" s="2">
        <v>30</v>
      </c>
      <c r="D10" s="4">
        <v>158.83000000000001</v>
      </c>
      <c r="E10" s="4">
        <v>121.02</v>
      </c>
      <c r="F10" s="4">
        <v>57.07</v>
      </c>
      <c r="G10" s="4">
        <v>43.06</v>
      </c>
    </row>
    <row r="11" spans="1:7" ht="15.75" x14ac:dyDescent="0.25">
      <c r="A11" s="1"/>
      <c r="B11" s="2">
        <v>5.5</v>
      </c>
      <c r="C11" s="2">
        <v>27.5</v>
      </c>
      <c r="D11" s="4">
        <v>230.83</v>
      </c>
      <c r="E11" s="4">
        <v>192.02</v>
      </c>
      <c r="F11" s="4">
        <v>128.61000000000001</v>
      </c>
      <c r="G11" s="4">
        <v>108.51</v>
      </c>
    </row>
    <row r="12" spans="1:7" ht="15.75" x14ac:dyDescent="0.25">
      <c r="A12" s="1"/>
      <c r="B12" s="2">
        <v>5</v>
      </c>
      <c r="C12" s="2">
        <v>25</v>
      </c>
      <c r="D12" s="4">
        <v>311.83</v>
      </c>
      <c r="E12" s="4">
        <v>271.91000000000003</v>
      </c>
      <c r="F12" s="4">
        <v>209.08</v>
      </c>
      <c r="G12" s="4">
        <v>182.12</v>
      </c>
    </row>
    <row r="13" spans="1:7" ht="15.75" x14ac:dyDescent="0.25">
      <c r="A13" s="1"/>
      <c r="B13" s="2">
        <v>4.5</v>
      </c>
      <c r="C13" s="2">
        <v>22.5</v>
      </c>
      <c r="D13" s="4">
        <v>383.83</v>
      </c>
      <c r="E13" s="4">
        <v>342.9</v>
      </c>
      <c r="F13" s="4">
        <v>280.60000000000002</v>
      </c>
      <c r="G13" s="4">
        <v>247.57</v>
      </c>
    </row>
    <row r="14" spans="1:7" ht="15.75" x14ac:dyDescent="0.25">
      <c r="A14" s="1"/>
      <c r="B14" s="2">
        <v>4</v>
      </c>
      <c r="C14" s="2">
        <v>20</v>
      </c>
      <c r="D14" s="4">
        <v>455.83</v>
      </c>
      <c r="E14" s="4">
        <v>413.9</v>
      </c>
      <c r="F14" s="4">
        <v>352.13</v>
      </c>
      <c r="G14" s="4">
        <v>313.02</v>
      </c>
    </row>
    <row r="15" spans="1:7" ht="15.75" x14ac:dyDescent="0.25">
      <c r="A15" s="1"/>
      <c r="B15" s="1"/>
      <c r="C15" s="1"/>
      <c r="D15" s="4"/>
      <c r="E15" s="4"/>
      <c r="F15" s="4"/>
      <c r="G15" s="4"/>
    </row>
    <row r="16" spans="1:7" ht="15.75" x14ac:dyDescent="0.25">
      <c r="A16" s="1"/>
      <c r="B16" s="1"/>
      <c r="C16" s="1"/>
      <c r="D16" s="4"/>
      <c r="E16" s="4"/>
      <c r="F16" s="4"/>
      <c r="G16" s="4"/>
    </row>
    <row r="17" spans="1:7" ht="15.75" x14ac:dyDescent="0.25">
      <c r="A17" s="1" t="s">
        <v>1</v>
      </c>
      <c r="B17" s="1"/>
      <c r="C17" s="1"/>
      <c r="D17" s="4"/>
      <c r="E17" s="4"/>
      <c r="F17" s="4"/>
      <c r="G17" s="4"/>
    </row>
    <row r="18" spans="1:7" ht="15.75" x14ac:dyDescent="0.25">
      <c r="A18" s="1" t="s">
        <v>2</v>
      </c>
      <c r="B18" s="3" t="s">
        <v>3</v>
      </c>
      <c r="C18" s="3" t="s">
        <v>4</v>
      </c>
      <c r="D18" s="4"/>
      <c r="E18" s="4"/>
      <c r="F18" s="4"/>
      <c r="G18" s="4"/>
    </row>
    <row r="19" spans="1:7" ht="15.75" x14ac:dyDescent="0.25">
      <c r="A19" s="1"/>
      <c r="B19" s="2">
        <v>6</v>
      </c>
      <c r="C19" s="2">
        <v>30</v>
      </c>
      <c r="D19" s="4">
        <v>601.64</v>
      </c>
      <c r="E19" s="4">
        <v>449.82</v>
      </c>
      <c r="F19" s="4">
        <v>318.06</v>
      </c>
      <c r="G19" s="4">
        <v>192.2</v>
      </c>
    </row>
    <row r="20" spans="1:7" ht="15.75" x14ac:dyDescent="0.25">
      <c r="A20" s="1"/>
      <c r="B20" s="2">
        <v>5.5</v>
      </c>
      <c r="C20" s="2">
        <v>27.5</v>
      </c>
      <c r="D20" s="4">
        <v>746.03</v>
      </c>
      <c r="E20" s="4">
        <v>593.76</v>
      </c>
      <c r="F20" s="4">
        <v>462.26</v>
      </c>
      <c r="G20" s="4">
        <v>330.57</v>
      </c>
    </row>
    <row r="21" spans="1:7" ht="15.75" x14ac:dyDescent="0.25">
      <c r="A21" s="1"/>
      <c r="B21" s="2">
        <v>5</v>
      </c>
      <c r="C21" s="2">
        <v>25</v>
      </c>
      <c r="D21" s="4">
        <v>908.46</v>
      </c>
      <c r="E21" s="4">
        <v>755.7</v>
      </c>
      <c r="F21" s="4">
        <v>624.46</v>
      </c>
      <c r="G21" s="4">
        <v>486.25</v>
      </c>
    </row>
    <row r="22" spans="1:7" ht="15.75" x14ac:dyDescent="0.25">
      <c r="A22" s="1"/>
      <c r="B22" s="2">
        <v>4.5</v>
      </c>
      <c r="C22" s="2">
        <v>22.5</v>
      </c>
      <c r="D22" s="4">
        <v>1040.8800000000001</v>
      </c>
      <c r="E22" s="4">
        <v>893.74</v>
      </c>
      <c r="F22" s="4">
        <v>767.57</v>
      </c>
      <c r="G22" s="4">
        <v>624.63</v>
      </c>
    </row>
    <row r="23" spans="1:7" ht="15.75" x14ac:dyDescent="0.25">
      <c r="A23" s="1"/>
      <c r="B23" s="2">
        <v>4</v>
      </c>
      <c r="C23" s="2">
        <v>20</v>
      </c>
      <c r="D23" s="4">
        <v>1171.22</v>
      </c>
      <c r="E23" s="4">
        <v>1024.04</v>
      </c>
      <c r="F23" s="4">
        <v>898.35</v>
      </c>
      <c r="G23" s="4">
        <v>753.97</v>
      </c>
    </row>
    <row r="24" spans="1:7" ht="15.75" x14ac:dyDescent="0.25">
      <c r="A24" s="1"/>
      <c r="B24" s="1"/>
      <c r="C24" s="1"/>
      <c r="D24" s="4"/>
      <c r="E24" s="4"/>
      <c r="F24" s="4"/>
      <c r="G24" s="4"/>
    </row>
    <row r="25" spans="1:7" ht="15.75" x14ac:dyDescent="0.25">
      <c r="A25" s="1"/>
      <c r="B25" s="1"/>
      <c r="C25" s="1"/>
      <c r="D25" s="4"/>
      <c r="E25" s="4"/>
      <c r="F25" s="4"/>
      <c r="G25" s="4"/>
    </row>
    <row r="26" spans="1:7" ht="15.75" x14ac:dyDescent="0.25">
      <c r="A26" s="1" t="s">
        <v>7</v>
      </c>
      <c r="B26" s="1"/>
      <c r="C26" s="1"/>
      <c r="D26" s="4"/>
      <c r="E26" s="4"/>
      <c r="F26" s="4"/>
      <c r="G26" s="4"/>
    </row>
    <row r="27" spans="1:7" ht="15.75" x14ac:dyDescent="0.25">
      <c r="A27" s="1" t="s">
        <v>2</v>
      </c>
      <c r="B27" s="3" t="s">
        <v>3</v>
      </c>
      <c r="C27" s="3" t="s">
        <v>4</v>
      </c>
      <c r="D27" s="4"/>
      <c r="E27" s="4"/>
      <c r="F27" s="4"/>
      <c r="G27" s="4"/>
    </row>
    <row r="28" spans="1:7" ht="15.75" x14ac:dyDescent="0.25">
      <c r="A28" s="1"/>
      <c r="B28" s="2">
        <v>6</v>
      </c>
      <c r="C28" s="2">
        <v>30</v>
      </c>
      <c r="D28" s="4">
        <v>482.46</v>
      </c>
      <c r="E28" s="4">
        <v>363.88</v>
      </c>
      <c r="F28" s="4">
        <v>261.19</v>
      </c>
      <c r="G28" s="4">
        <v>157.69</v>
      </c>
    </row>
    <row r="29" spans="1:7" ht="15.75" x14ac:dyDescent="0.25">
      <c r="A29" s="1"/>
      <c r="B29" s="2">
        <v>5.5</v>
      </c>
      <c r="C29" s="2">
        <v>27.5</v>
      </c>
      <c r="D29" s="4">
        <v>592.30999999999995</v>
      </c>
      <c r="E29" s="4">
        <v>473.39</v>
      </c>
      <c r="F29" s="4">
        <v>372.15</v>
      </c>
      <c r="G29" s="4">
        <v>268.82</v>
      </c>
    </row>
    <row r="30" spans="1:7" ht="15.75" x14ac:dyDescent="0.25">
      <c r="A30" s="1"/>
      <c r="B30" s="2">
        <v>5</v>
      </c>
      <c r="C30" s="2">
        <v>25</v>
      </c>
      <c r="D30" s="4">
        <v>715.9</v>
      </c>
      <c r="E30" s="4">
        <v>596.59</v>
      </c>
      <c r="F30" s="4">
        <v>495.99</v>
      </c>
      <c r="G30" s="4">
        <v>387.66</v>
      </c>
    </row>
    <row r="31" spans="1:7" ht="15.75" x14ac:dyDescent="0.25">
      <c r="A31" s="1"/>
      <c r="B31" s="2">
        <v>4.5</v>
      </c>
      <c r="C31" s="2">
        <v>22.5</v>
      </c>
      <c r="D31" s="4">
        <v>825.75</v>
      </c>
      <c r="E31" s="4">
        <v>706.11</v>
      </c>
      <c r="F31" s="4">
        <v>606.05999999999995</v>
      </c>
      <c r="G31" s="4">
        <v>493.28</v>
      </c>
    </row>
    <row r="32" spans="1:7" ht="15.75" x14ac:dyDescent="0.25">
      <c r="A32" s="1"/>
      <c r="B32" s="2">
        <v>4</v>
      </c>
      <c r="C32" s="2">
        <v>20</v>
      </c>
      <c r="D32" s="4">
        <v>935.6</v>
      </c>
      <c r="E32" s="4">
        <v>815.62</v>
      </c>
      <c r="F32" s="4">
        <v>716.13</v>
      </c>
      <c r="G32" s="4">
        <v>598.91</v>
      </c>
    </row>
    <row r="33" spans="1:7" ht="15.75" x14ac:dyDescent="0.25">
      <c r="A33" s="1"/>
      <c r="B33" s="1"/>
      <c r="C33" s="1"/>
      <c r="D33" s="4"/>
      <c r="E33" s="4"/>
      <c r="F33" s="4"/>
      <c r="G33" s="4"/>
    </row>
    <row r="34" spans="1:7" ht="15.75" x14ac:dyDescent="0.25">
      <c r="A34" s="1"/>
      <c r="B34" s="1"/>
      <c r="C34" s="1"/>
      <c r="D34" s="4"/>
      <c r="E34" s="4"/>
      <c r="F34" s="4"/>
      <c r="G34" s="4"/>
    </row>
    <row r="35" spans="1:7" ht="15.75" x14ac:dyDescent="0.25">
      <c r="A35" s="1" t="s">
        <v>8</v>
      </c>
      <c r="B35" s="1"/>
      <c r="C35" s="1"/>
      <c r="D35" s="4"/>
      <c r="E35" s="4"/>
      <c r="F35" s="4"/>
      <c r="G35" s="4"/>
    </row>
    <row r="36" spans="1:7" ht="15.75" x14ac:dyDescent="0.25">
      <c r="A36" s="1" t="s">
        <v>2</v>
      </c>
      <c r="B36" s="3" t="s">
        <v>3</v>
      </c>
      <c r="C36" s="3" t="s">
        <v>4</v>
      </c>
      <c r="D36" s="4"/>
      <c r="E36" s="4"/>
      <c r="F36" s="4"/>
      <c r="G36" s="4"/>
    </row>
    <row r="37" spans="1:7" ht="15.75" x14ac:dyDescent="0.25">
      <c r="A37" s="1"/>
      <c r="B37" s="2">
        <v>6</v>
      </c>
      <c r="C37" s="2">
        <v>30</v>
      </c>
      <c r="D37" s="4">
        <v>823.74</v>
      </c>
      <c r="E37" s="4">
        <v>603.95000000000005</v>
      </c>
      <c r="F37" s="4">
        <v>427.92</v>
      </c>
      <c r="G37" s="4">
        <v>258.58</v>
      </c>
    </row>
    <row r="38" spans="1:7" ht="15.75" x14ac:dyDescent="0.25">
      <c r="A38" s="1"/>
      <c r="B38" s="2">
        <v>5.5</v>
      </c>
      <c r="C38" s="2">
        <v>27.5</v>
      </c>
      <c r="D38" s="4">
        <v>1021.43</v>
      </c>
      <c r="E38" s="4">
        <v>797.21</v>
      </c>
      <c r="F38" s="4">
        <v>621.9</v>
      </c>
      <c r="G38" s="4">
        <v>444.76</v>
      </c>
    </row>
    <row r="39" spans="1:7" ht="15.75" x14ac:dyDescent="0.25">
      <c r="A39" s="1"/>
      <c r="B39" s="2">
        <v>5</v>
      </c>
      <c r="C39" s="2">
        <v>25</v>
      </c>
      <c r="D39" s="4">
        <v>1243.8399999999999</v>
      </c>
      <c r="E39" s="4">
        <v>1014.66</v>
      </c>
      <c r="F39" s="4">
        <v>840.15</v>
      </c>
      <c r="G39" s="4">
        <v>654.23</v>
      </c>
    </row>
    <row r="40" spans="1:7" ht="15.75" x14ac:dyDescent="0.25">
      <c r="A40" s="1"/>
      <c r="B40" s="2">
        <v>4.5</v>
      </c>
      <c r="C40" s="2">
        <v>22.5</v>
      </c>
      <c r="D40" s="4">
        <v>1425.15</v>
      </c>
      <c r="E40" s="4">
        <v>1199.73</v>
      </c>
      <c r="F40" s="4">
        <v>1032.8800000000001</v>
      </c>
      <c r="G40" s="4">
        <v>840.4</v>
      </c>
    </row>
    <row r="41" spans="1:7" ht="15.75" x14ac:dyDescent="0.25">
      <c r="A41" s="1"/>
      <c r="B41" s="2">
        <v>4</v>
      </c>
      <c r="C41" s="2">
        <v>20</v>
      </c>
      <c r="D41" s="4">
        <v>1603.6</v>
      </c>
      <c r="E41" s="4">
        <v>1374.64</v>
      </c>
      <c r="F41" s="4">
        <v>1208.8800000000001</v>
      </c>
      <c r="G41" s="4">
        <v>1014.07</v>
      </c>
    </row>
    <row r="42" spans="1:7" ht="15.75" x14ac:dyDescent="0.25">
      <c r="A42" s="1"/>
      <c r="B42" s="1"/>
      <c r="C42" s="1"/>
      <c r="D42" s="4"/>
      <c r="E42" s="4"/>
      <c r="F42" s="4"/>
      <c r="G42" s="4"/>
    </row>
    <row r="43" spans="1:7" ht="15.75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1"/>
      <c r="B44" s="1"/>
      <c r="C44" s="1"/>
      <c r="D44" s="1"/>
      <c r="E44" s="1"/>
      <c r="F44" s="1"/>
      <c r="G44" s="1"/>
    </row>
  </sheetData>
  <mergeCells count="4">
    <mergeCell ref="A1:G1"/>
    <mergeCell ref="A2:G2"/>
    <mergeCell ref="A6:C6"/>
    <mergeCell ref="A3:G3"/>
  </mergeCells>
  <pageMargins left="0.7" right="0.7" top="0.75" bottom="0.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7203-6B4A-414C-A6E4-EAE4CA5C02E4}">
  <dimension ref="A1:G44"/>
  <sheetViews>
    <sheetView workbookViewId="0">
      <selection sqref="A1:G1"/>
    </sheetView>
  </sheetViews>
  <sheetFormatPr defaultColWidth="8.85546875" defaultRowHeight="12.75" x14ac:dyDescent="0.2"/>
  <cols>
    <col min="1" max="2" width="8.85546875" customWidth="1"/>
    <col min="3" max="3" width="11.42578125" customWidth="1"/>
    <col min="4" max="4" width="12.42578125" customWidth="1"/>
    <col min="5" max="5" width="13.42578125" customWidth="1"/>
    <col min="6" max="6" width="12.85546875" customWidth="1"/>
    <col min="7" max="7" width="13.28515625" customWidth="1"/>
  </cols>
  <sheetData>
    <row r="1" spans="1:7" ht="20.25" x14ac:dyDescent="0.3">
      <c r="A1" s="33" t="s">
        <v>14</v>
      </c>
      <c r="B1" s="33"/>
      <c r="C1" s="33"/>
      <c r="D1" s="33"/>
      <c r="E1" s="33"/>
      <c r="F1" s="33"/>
      <c r="G1" s="33"/>
    </row>
    <row r="2" spans="1:7" ht="20.25" x14ac:dyDescent="0.3">
      <c r="A2" s="34" t="s">
        <v>13</v>
      </c>
      <c r="B2" s="34"/>
      <c r="C2" s="34"/>
      <c r="D2" s="34"/>
      <c r="E2" s="34"/>
      <c r="F2" s="34"/>
      <c r="G2" s="34"/>
    </row>
    <row r="3" spans="1:7" ht="20.25" x14ac:dyDescent="0.3">
      <c r="A3" s="33" t="s">
        <v>18</v>
      </c>
      <c r="B3" s="33"/>
      <c r="C3" s="33"/>
      <c r="D3" s="33"/>
      <c r="E3" s="33"/>
      <c r="F3" s="33"/>
      <c r="G3" s="33"/>
    </row>
    <row r="4" spans="1:7" ht="20.25" x14ac:dyDescent="0.3">
      <c r="A4" s="6"/>
      <c r="B4" s="6"/>
      <c r="C4" s="6"/>
      <c r="D4" s="6"/>
      <c r="E4" s="6"/>
      <c r="F4" s="6"/>
      <c r="G4" s="6"/>
    </row>
    <row r="5" spans="1:7" ht="15.75" x14ac:dyDescent="0.25">
      <c r="A5" s="1"/>
      <c r="B5" s="1"/>
      <c r="C5" s="1"/>
      <c r="D5" s="1"/>
      <c r="E5" s="1"/>
      <c r="F5" s="1"/>
      <c r="G5" s="1"/>
    </row>
    <row r="6" spans="1:7" ht="47.25" x14ac:dyDescent="0.25">
      <c r="A6" s="35" t="s">
        <v>6</v>
      </c>
      <c r="B6" s="36"/>
      <c r="C6" s="36"/>
      <c r="D6" s="5" t="s">
        <v>9</v>
      </c>
      <c r="E6" s="5" t="s">
        <v>15</v>
      </c>
      <c r="F6" s="5" t="s">
        <v>10</v>
      </c>
      <c r="G6" s="5" t="s">
        <v>11</v>
      </c>
    </row>
    <row r="7" spans="1:7" ht="15.75" x14ac:dyDescent="0.25">
      <c r="A7" s="1"/>
      <c r="B7" s="1"/>
      <c r="C7" s="1"/>
      <c r="D7" s="1"/>
      <c r="E7" s="1"/>
      <c r="F7" s="1"/>
      <c r="G7" s="1"/>
    </row>
    <row r="8" spans="1:7" ht="15.75" x14ac:dyDescent="0.25">
      <c r="A8" s="1" t="s">
        <v>0</v>
      </c>
      <c r="B8" s="1"/>
      <c r="C8" s="1"/>
      <c r="D8" s="1"/>
      <c r="E8" s="1"/>
      <c r="F8" s="1"/>
      <c r="G8" s="1"/>
    </row>
    <row r="9" spans="1:7" ht="15.75" x14ac:dyDescent="0.25">
      <c r="A9" s="1" t="s">
        <v>2</v>
      </c>
      <c r="B9" s="3" t="s">
        <v>3</v>
      </c>
      <c r="C9" s="3" t="s">
        <v>4</v>
      </c>
      <c r="D9" s="1"/>
      <c r="E9" s="1"/>
      <c r="F9" s="1"/>
      <c r="G9" s="1"/>
    </row>
    <row r="10" spans="1:7" ht="15.75" x14ac:dyDescent="0.25">
      <c r="A10" s="1"/>
      <c r="B10" s="2">
        <v>6</v>
      </c>
      <c r="C10" s="2">
        <v>30</v>
      </c>
      <c r="D10" s="4">
        <f>'Total Prem'!D9-'Emp Prem'!D10</f>
        <v>955.17</v>
      </c>
      <c r="E10" s="4">
        <f>'Total Prem'!E9-'Emp Prem'!E10</f>
        <v>939.98</v>
      </c>
      <c r="F10" s="4">
        <f>'Total Prem'!F9-'Emp Prem'!F10</f>
        <v>942.93</v>
      </c>
      <c r="G10" s="4">
        <f>'Total Prem'!G9-'Emp Prem'!G10</f>
        <v>862.94</v>
      </c>
    </row>
    <row r="11" spans="1:7" ht="15.75" x14ac:dyDescent="0.25">
      <c r="A11" s="1"/>
      <c r="B11" s="2">
        <v>5.5</v>
      </c>
      <c r="C11" s="2">
        <v>27.5</v>
      </c>
      <c r="D11" s="4">
        <f>'Total Prem'!D10-'Emp Prem'!D11</f>
        <v>883.17</v>
      </c>
      <c r="E11" s="4">
        <f>'Total Prem'!E10-'Emp Prem'!E11</f>
        <v>868.98</v>
      </c>
      <c r="F11" s="4">
        <f>'Total Prem'!F10-'Emp Prem'!F11</f>
        <v>871.39</v>
      </c>
      <c r="G11" s="4">
        <f>'Total Prem'!G10-'Emp Prem'!G11</f>
        <v>797.49</v>
      </c>
    </row>
    <row r="12" spans="1:7" ht="15.75" x14ac:dyDescent="0.25">
      <c r="A12" s="1"/>
      <c r="B12" s="2">
        <v>5</v>
      </c>
      <c r="C12" s="2">
        <v>25</v>
      </c>
      <c r="D12" s="4">
        <f>'Total Prem'!D11-'Emp Prem'!D12</f>
        <v>802.17</v>
      </c>
      <c r="E12" s="4">
        <f>'Total Prem'!E11-'Emp Prem'!E12</f>
        <v>789.09</v>
      </c>
      <c r="F12" s="4">
        <f>'Total Prem'!F11-'Emp Prem'!F12</f>
        <v>790.92</v>
      </c>
      <c r="G12" s="4">
        <f>'Total Prem'!G11-'Emp Prem'!G12</f>
        <v>723.88</v>
      </c>
    </row>
    <row r="13" spans="1:7" ht="15.75" x14ac:dyDescent="0.25">
      <c r="A13" s="1"/>
      <c r="B13" s="2">
        <v>4.5</v>
      </c>
      <c r="C13" s="2">
        <v>22.5</v>
      </c>
      <c r="D13" s="4">
        <f>'Total Prem'!D12-'Emp Prem'!D13</f>
        <v>730.17</v>
      </c>
      <c r="E13" s="4">
        <f>'Total Prem'!E12-'Emp Prem'!E13</f>
        <v>718.1</v>
      </c>
      <c r="F13" s="4">
        <f>'Total Prem'!F12-'Emp Prem'!F13</f>
        <v>719.4</v>
      </c>
      <c r="G13" s="4">
        <f>'Total Prem'!G12-'Emp Prem'!G13</f>
        <v>658.43</v>
      </c>
    </row>
    <row r="14" spans="1:7" ht="15.75" x14ac:dyDescent="0.25">
      <c r="A14" s="1"/>
      <c r="B14" s="2">
        <v>4</v>
      </c>
      <c r="C14" s="2">
        <v>20</v>
      </c>
      <c r="D14" s="4">
        <f>'Total Prem'!D13-'Emp Prem'!D14</f>
        <v>658.17</v>
      </c>
      <c r="E14" s="4">
        <f>'Total Prem'!E13-'Emp Prem'!E14</f>
        <v>647.1</v>
      </c>
      <c r="F14" s="4">
        <f>'Total Prem'!F13-'Emp Prem'!F14</f>
        <v>647.87</v>
      </c>
      <c r="G14" s="4">
        <f>'Total Prem'!G13-'Emp Prem'!G14</f>
        <v>592.98</v>
      </c>
    </row>
    <row r="15" spans="1:7" ht="15.75" x14ac:dyDescent="0.25">
      <c r="A15" s="1"/>
      <c r="B15" s="1"/>
      <c r="C15" s="1"/>
      <c r="D15" s="4"/>
      <c r="E15" s="4"/>
      <c r="F15" s="4"/>
      <c r="G15" s="4"/>
    </row>
    <row r="16" spans="1:7" ht="15.75" x14ac:dyDescent="0.25">
      <c r="A16" s="1"/>
      <c r="B16" s="1"/>
      <c r="C16" s="1"/>
      <c r="D16" s="4"/>
      <c r="E16" s="4"/>
      <c r="F16" s="4"/>
      <c r="G16" s="4"/>
    </row>
    <row r="17" spans="1:7" ht="15.75" x14ac:dyDescent="0.25">
      <c r="A17" s="1" t="s">
        <v>1</v>
      </c>
      <c r="B17" s="1"/>
      <c r="C17" s="1"/>
      <c r="D17" s="4"/>
      <c r="E17" s="4"/>
      <c r="F17" s="4"/>
      <c r="G17" s="4"/>
    </row>
    <row r="18" spans="1:7" ht="15.75" x14ac:dyDescent="0.25">
      <c r="A18" s="1" t="s">
        <v>2</v>
      </c>
      <c r="B18" s="3" t="s">
        <v>3</v>
      </c>
      <c r="C18" s="3" t="s">
        <v>4</v>
      </c>
      <c r="D18" s="4"/>
      <c r="E18" s="4"/>
      <c r="F18" s="4"/>
      <c r="G18" s="4"/>
    </row>
    <row r="19" spans="1:7" ht="15.75" x14ac:dyDescent="0.25">
      <c r="A19" s="1"/>
      <c r="B19" s="2">
        <v>6</v>
      </c>
      <c r="C19" s="2">
        <v>30</v>
      </c>
      <c r="D19" s="4">
        <f>'Total Prem'!D18-'Emp Prem'!D19</f>
        <v>1777.36</v>
      </c>
      <c r="E19" s="4">
        <f>'Total Prem'!E18-'Emp Prem'!E19</f>
        <v>1774.18</v>
      </c>
      <c r="F19" s="4">
        <f>'Total Prem'!F18-'Emp Prem'!F19</f>
        <v>1777.94</v>
      </c>
      <c r="G19" s="4">
        <f>'Total Prem'!G18-'Emp Prem'!G19</f>
        <v>1708.8</v>
      </c>
    </row>
    <row r="20" spans="1:7" ht="15.75" x14ac:dyDescent="0.25">
      <c r="A20" s="1"/>
      <c r="B20" s="2">
        <v>5.5</v>
      </c>
      <c r="C20" s="2">
        <v>27.5</v>
      </c>
      <c r="D20" s="4">
        <f>'Total Prem'!D19-'Emp Prem'!D20</f>
        <v>1632.97</v>
      </c>
      <c r="E20" s="4">
        <f>'Total Prem'!E19-'Emp Prem'!E20</f>
        <v>1630.24</v>
      </c>
      <c r="F20" s="4">
        <f>'Total Prem'!F19-'Emp Prem'!F20</f>
        <v>1633.74</v>
      </c>
      <c r="G20" s="4">
        <f>'Total Prem'!G19-'Emp Prem'!G20</f>
        <v>1570.43</v>
      </c>
    </row>
    <row r="21" spans="1:7" ht="15.75" x14ac:dyDescent="0.25">
      <c r="A21" s="1"/>
      <c r="B21" s="2">
        <v>5</v>
      </c>
      <c r="C21" s="2">
        <v>25</v>
      </c>
      <c r="D21" s="4">
        <f>'Total Prem'!D20-'Emp Prem'!D21</f>
        <v>1470.54</v>
      </c>
      <c r="E21" s="4">
        <f>'Total Prem'!E20-'Emp Prem'!E21</f>
        <v>1468.3</v>
      </c>
      <c r="F21" s="4">
        <f>'Total Prem'!F20-'Emp Prem'!F21</f>
        <v>1471.54</v>
      </c>
      <c r="G21" s="4">
        <f>'Total Prem'!G20-'Emp Prem'!G21</f>
        <v>1414.75</v>
      </c>
    </row>
    <row r="22" spans="1:7" ht="15.75" x14ac:dyDescent="0.25">
      <c r="A22" s="1"/>
      <c r="B22" s="2">
        <v>4.5</v>
      </c>
      <c r="C22" s="2">
        <v>22.5</v>
      </c>
      <c r="D22" s="4">
        <f>'Total Prem'!D21-'Emp Prem'!D22</f>
        <v>1338.12</v>
      </c>
      <c r="E22" s="4">
        <f>'Total Prem'!E21-'Emp Prem'!E22</f>
        <v>1330.26</v>
      </c>
      <c r="F22" s="4">
        <f>'Total Prem'!F21-'Emp Prem'!F22</f>
        <v>1328.43</v>
      </c>
      <c r="G22" s="4">
        <f>'Total Prem'!G21-'Emp Prem'!G22</f>
        <v>1276.3699999999999</v>
      </c>
    </row>
    <row r="23" spans="1:7" ht="15.75" x14ac:dyDescent="0.25">
      <c r="A23" s="1"/>
      <c r="B23" s="2">
        <v>4</v>
      </c>
      <c r="C23" s="2">
        <v>20</v>
      </c>
      <c r="D23" s="4">
        <f>'Total Prem'!D22-'Emp Prem'!D23</f>
        <v>1207.78</v>
      </c>
      <c r="E23" s="4">
        <f>'Total Prem'!E22-'Emp Prem'!E23</f>
        <v>1199.96</v>
      </c>
      <c r="F23" s="4">
        <f>'Total Prem'!F22-'Emp Prem'!F23</f>
        <v>1197.6500000000001</v>
      </c>
      <c r="G23" s="4">
        <f>'Total Prem'!G22-'Emp Prem'!G23</f>
        <v>1147.03</v>
      </c>
    </row>
    <row r="24" spans="1:7" ht="15.75" x14ac:dyDescent="0.25">
      <c r="A24" s="1"/>
      <c r="B24" s="1"/>
      <c r="C24" s="1"/>
      <c r="D24" s="4"/>
      <c r="E24" s="4"/>
      <c r="F24" s="4"/>
      <c r="G24" s="4"/>
    </row>
    <row r="25" spans="1:7" ht="15.75" x14ac:dyDescent="0.25">
      <c r="A25" s="1"/>
      <c r="B25" s="1"/>
      <c r="C25" s="1"/>
      <c r="D25" s="4"/>
      <c r="E25" s="4"/>
      <c r="F25" s="4"/>
      <c r="G25" s="4"/>
    </row>
    <row r="26" spans="1:7" ht="15.75" x14ac:dyDescent="0.25">
      <c r="A26" s="1" t="s">
        <v>7</v>
      </c>
      <c r="B26" s="1"/>
      <c r="C26" s="1"/>
      <c r="D26" s="4"/>
      <c r="E26" s="4"/>
      <c r="F26" s="4"/>
      <c r="G26" s="4"/>
    </row>
    <row r="27" spans="1:7" ht="15.75" x14ac:dyDescent="0.25">
      <c r="A27" s="1" t="s">
        <v>2</v>
      </c>
      <c r="B27" s="3" t="s">
        <v>3</v>
      </c>
      <c r="C27" s="3" t="s">
        <v>4</v>
      </c>
      <c r="D27" s="4"/>
      <c r="E27" s="4"/>
      <c r="F27" s="4"/>
      <c r="G27" s="4"/>
    </row>
    <row r="28" spans="1:7" ht="15.75" x14ac:dyDescent="0.25">
      <c r="A28" s="1"/>
      <c r="B28" s="2">
        <v>6</v>
      </c>
      <c r="C28" s="2">
        <v>30</v>
      </c>
      <c r="D28" s="4">
        <f>'Total Prem'!D27-'Emp Prem'!D28</f>
        <v>1468.54</v>
      </c>
      <c r="E28" s="4">
        <f>'Total Prem'!E27-'Emp Prem'!E28</f>
        <v>1458.12</v>
      </c>
      <c r="F28" s="4">
        <f>'Total Prem'!F27-'Emp Prem'!F28</f>
        <v>1460.81</v>
      </c>
      <c r="G28" s="4">
        <f>'Total Prem'!G27-'Emp Prem'!G28</f>
        <v>1402.31</v>
      </c>
    </row>
    <row r="29" spans="1:7" ht="15.75" x14ac:dyDescent="0.25">
      <c r="A29" s="1"/>
      <c r="B29" s="2">
        <v>5.5</v>
      </c>
      <c r="C29" s="2">
        <v>27.5</v>
      </c>
      <c r="D29" s="4">
        <f>'Total Prem'!D28-'Emp Prem'!D29</f>
        <v>1358.69</v>
      </c>
      <c r="E29" s="4">
        <f>'Total Prem'!E28-'Emp Prem'!E29</f>
        <v>1348.61</v>
      </c>
      <c r="F29" s="4">
        <f>'Total Prem'!F28-'Emp Prem'!F29</f>
        <v>1349.85</v>
      </c>
      <c r="G29" s="4">
        <f>'Total Prem'!G28-'Emp Prem'!G29</f>
        <v>1291.18</v>
      </c>
    </row>
    <row r="30" spans="1:7" ht="15.75" x14ac:dyDescent="0.25">
      <c r="A30" s="1"/>
      <c r="B30" s="2">
        <v>5</v>
      </c>
      <c r="C30" s="2">
        <v>25</v>
      </c>
      <c r="D30" s="4">
        <f>'Total Prem'!D29-'Emp Prem'!D30</f>
        <v>1235.0999999999999</v>
      </c>
      <c r="E30" s="4">
        <f>'Total Prem'!E29-'Emp Prem'!E30</f>
        <v>1225.4100000000001</v>
      </c>
      <c r="F30" s="4">
        <f>'Total Prem'!F29-'Emp Prem'!F30</f>
        <v>1226.01</v>
      </c>
      <c r="G30" s="4">
        <f>'Total Prem'!G29-'Emp Prem'!G30</f>
        <v>1172.3399999999999</v>
      </c>
    </row>
    <row r="31" spans="1:7" ht="15.75" x14ac:dyDescent="0.25">
      <c r="A31" s="1"/>
      <c r="B31" s="2">
        <v>4.5</v>
      </c>
      <c r="C31" s="2">
        <v>22.5</v>
      </c>
      <c r="D31" s="4">
        <f>'Total Prem'!D30-'Emp Prem'!D31</f>
        <v>1125.25</v>
      </c>
      <c r="E31" s="4">
        <f>'Total Prem'!E30-'Emp Prem'!E31</f>
        <v>1115.8900000000001</v>
      </c>
      <c r="F31" s="4">
        <f>'Total Prem'!F30-'Emp Prem'!F31</f>
        <v>1115.94</v>
      </c>
      <c r="G31" s="4">
        <f>'Total Prem'!G30-'Emp Prem'!G31</f>
        <v>1066.72</v>
      </c>
    </row>
    <row r="32" spans="1:7" ht="15.75" x14ac:dyDescent="0.25">
      <c r="A32" s="1"/>
      <c r="B32" s="2">
        <v>4</v>
      </c>
      <c r="C32" s="2">
        <v>20</v>
      </c>
      <c r="D32" s="4">
        <f>'Total Prem'!D31-'Emp Prem'!D32</f>
        <v>1015.4</v>
      </c>
      <c r="E32" s="4">
        <f>'Total Prem'!E31-'Emp Prem'!E32</f>
        <v>1006.38</v>
      </c>
      <c r="F32" s="4">
        <f>'Total Prem'!F31-'Emp Prem'!F32</f>
        <v>1005.87</v>
      </c>
      <c r="G32" s="4">
        <f>'Total Prem'!G31-'Emp Prem'!G32</f>
        <v>961.09</v>
      </c>
    </row>
    <row r="33" spans="1:7" ht="15.75" x14ac:dyDescent="0.25">
      <c r="A33" s="1"/>
      <c r="B33" s="1"/>
      <c r="C33" s="1"/>
      <c r="D33" s="4"/>
      <c r="E33" s="4"/>
      <c r="F33" s="4"/>
      <c r="G33" s="4"/>
    </row>
    <row r="34" spans="1:7" ht="15.75" x14ac:dyDescent="0.25">
      <c r="A34" s="1"/>
      <c r="B34" s="1"/>
      <c r="C34" s="1"/>
      <c r="D34" s="4"/>
      <c r="E34" s="4"/>
      <c r="F34" s="4"/>
      <c r="G34" s="4"/>
    </row>
    <row r="35" spans="1:7" ht="15.75" x14ac:dyDescent="0.25">
      <c r="A35" s="1" t="s">
        <v>8</v>
      </c>
      <c r="B35" s="1"/>
      <c r="C35" s="1"/>
      <c r="D35" s="4"/>
      <c r="E35" s="4"/>
      <c r="F35" s="4"/>
      <c r="G35" s="4"/>
    </row>
    <row r="36" spans="1:7" ht="15.75" x14ac:dyDescent="0.25">
      <c r="A36" s="1" t="s">
        <v>2</v>
      </c>
      <c r="B36" s="3" t="s">
        <v>3</v>
      </c>
      <c r="C36" s="3" t="s">
        <v>4</v>
      </c>
      <c r="D36" s="4"/>
      <c r="E36" s="4"/>
      <c r="F36" s="4"/>
      <c r="G36" s="4"/>
    </row>
    <row r="37" spans="1:7" ht="15.75" x14ac:dyDescent="0.25">
      <c r="A37" s="1"/>
      <c r="B37" s="2">
        <v>6</v>
      </c>
      <c r="C37" s="2">
        <v>30</v>
      </c>
      <c r="D37" s="4">
        <f>'Total Prem'!D36-'Emp Prem'!D37</f>
        <v>2434.2600000000002</v>
      </c>
      <c r="E37" s="4">
        <f>'Total Prem'!E36-'Emp Prem'!E37</f>
        <v>2382.0500000000002</v>
      </c>
      <c r="F37" s="4">
        <f>'Total Prem'!F36-'Emp Prem'!F37</f>
        <v>2393.08</v>
      </c>
      <c r="G37" s="4">
        <f>'Total Prem'!G36-'Emp Prem'!G37</f>
        <v>2297.42</v>
      </c>
    </row>
    <row r="38" spans="1:7" ht="15.75" x14ac:dyDescent="0.25">
      <c r="A38" s="1"/>
      <c r="B38" s="2">
        <v>5.5</v>
      </c>
      <c r="C38" s="2">
        <v>27.5</v>
      </c>
      <c r="D38" s="4">
        <f>'Total Prem'!D37-'Emp Prem'!D38</f>
        <v>2236.5700000000002</v>
      </c>
      <c r="E38" s="4">
        <f>'Total Prem'!E37-'Emp Prem'!E38</f>
        <v>2188.79</v>
      </c>
      <c r="F38" s="4">
        <f>'Total Prem'!F37-'Emp Prem'!F38</f>
        <v>2199.1</v>
      </c>
      <c r="G38" s="4">
        <f>'Total Prem'!G37-'Emp Prem'!G38</f>
        <v>2111.2399999999998</v>
      </c>
    </row>
    <row r="39" spans="1:7" ht="15.75" x14ac:dyDescent="0.25">
      <c r="A39" s="1"/>
      <c r="B39" s="2">
        <v>5</v>
      </c>
      <c r="C39" s="2">
        <v>25</v>
      </c>
      <c r="D39" s="4">
        <f>'Total Prem'!D38-'Emp Prem'!D39</f>
        <v>2014.16</v>
      </c>
      <c r="E39" s="4">
        <f>'Total Prem'!E38-'Emp Prem'!E39</f>
        <v>1971.34</v>
      </c>
      <c r="F39" s="4">
        <f>'Total Prem'!F38-'Emp Prem'!F39</f>
        <v>1980.85</v>
      </c>
      <c r="G39" s="4">
        <f>'Total Prem'!G38-'Emp Prem'!G39</f>
        <v>1901.77</v>
      </c>
    </row>
    <row r="40" spans="1:7" ht="15.75" x14ac:dyDescent="0.25">
      <c r="A40" s="1"/>
      <c r="B40" s="2">
        <v>4.5</v>
      </c>
      <c r="C40" s="2">
        <v>22.5</v>
      </c>
      <c r="D40" s="4">
        <f>'Total Prem'!D39-'Emp Prem'!D40</f>
        <v>1832.85</v>
      </c>
      <c r="E40" s="4">
        <f>'Total Prem'!E39-'Emp Prem'!E40</f>
        <v>1786.27</v>
      </c>
      <c r="F40" s="4">
        <f>'Total Prem'!F39-'Emp Prem'!F40</f>
        <v>1788.12</v>
      </c>
      <c r="G40" s="4">
        <f>'Total Prem'!G39-'Emp Prem'!G40</f>
        <v>1715.6</v>
      </c>
    </row>
    <row r="41" spans="1:7" ht="15.75" x14ac:dyDescent="0.25">
      <c r="A41" s="1"/>
      <c r="B41" s="2">
        <v>4</v>
      </c>
      <c r="C41" s="2">
        <v>20</v>
      </c>
      <c r="D41" s="4">
        <f>'Total Prem'!D40-'Emp Prem'!D41</f>
        <v>1654.4</v>
      </c>
      <c r="E41" s="4">
        <f>'Total Prem'!E40-'Emp Prem'!E41</f>
        <v>1611.36</v>
      </c>
      <c r="F41" s="4">
        <f>'Total Prem'!F40-'Emp Prem'!F41</f>
        <v>1612.12</v>
      </c>
      <c r="G41" s="4">
        <f>'Total Prem'!G40-'Emp Prem'!G41</f>
        <v>1541.93</v>
      </c>
    </row>
    <row r="42" spans="1:7" ht="15.75" x14ac:dyDescent="0.25">
      <c r="A42" s="1"/>
      <c r="B42" s="1"/>
      <c r="C42" s="1"/>
      <c r="D42" s="4"/>
      <c r="E42" s="4"/>
      <c r="F42" s="4"/>
      <c r="G42" s="4"/>
    </row>
    <row r="43" spans="1:7" ht="15.75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1"/>
      <c r="B44" s="1"/>
      <c r="C44" s="1"/>
      <c r="D44" s="1"/>
      <c r="E44" s="1"/>
      <c r="F44" s="1"/>
      <c r="G44" s="1"/>
    </row>
  </sheetData>
  <mergeCells count="4">
    <mergeCell ref="A1:G1"/>
    <mergeCell ref="A2:G2"/>
    <mergeCell ref="A3:G3"/>
    <mergeCell ref="A6:C6"/>
  </mergeCells>
  <pageMargins left="0.7" right="0.7" top="0.75" bottom="0.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1219-1E16-4851-8D8A-1DCBFF0E7ECA}">
  <dimension ref="A1:G41"/>
  <sheetViews>
    <sheetView topLeftCell="A18" workbookViewId="0">
      <selection sqref="A1:G1"/>
    </sheetView>
  </sheetViews>
  <sheetFormatPr defaultColWidth="11.42578125" defaultRowHeight="15.75" x14ac:dyDescent="0.25"/>
  <cols>
    <col min="1" max="1" width="10.140625" style="1" customWidth="1"/>
    <col min="2" max="2" width="8.85546875" style="1" customWidth="1"/>
    <col min="3" max="3" width="11.7109375" style="1" customWidth="1"/>
    <col min="4" max="4" width="13.28515625" style="1" customWidth="1"/>
    <col min="5" max="5" width="13.42578125" style="1" customWidth="1"/>
    <col min="6" max="6" width="14" style="1" customWidth="1"/>
    <col min="7" max="7" width="13.85546875" style="1" customWidth="1"/>
    <col min="8" max="16384" width="11.42578125" style="1"/>
  </cols>
  <sheetData>
    <row r="1" spans="1:7" ht="20.25" x14ac:dyDescent="0.3">
      <c r="A1" s="33" t="s">
        <v>5</v>
      </c>
      <c r="B1" s="33"/>
      <c r="C1" s="33"/>
      <c r="D1" s="33"/>
      <c r="E1" s="33"/>
      <c r="F1" s="33"/>
      <c r="G1" s="33"/>
    </row>
    <row r="2" spans="1:7" ht="20.25" x14ac:dyDescent="0.3">
      <c r="A2" s="34" t="s">
        <v>13</v>
      </c>
      <c r="B2" s="34"/>
      <c r="C2" s="34"/>
      <c r="D2" s="34"/>
      <c r="E2" s="34"/>
      <c r="F2" s="34"/>
      <c r="G2" s="34"/>
    </row>
    <row r="5" spans="1:7" ht="45" customHeight="1" x14ac:dyDescent="0.25">
      <c r="A5" s="35" t="s">
        <v>6</v>
      </c>
      <c r="B5" s="36"/>
      <c r="C5" s="36"/>
      <c r="D5" s="5" t="s">
        <v>16</v>
      </c>
      <c r="E5" s="5" t="s">
        <v>17</v>
      </c>
      <c r="F5" s="5" t="s">
        <v>10</v>
      </c>
      <c r="G5" s="5" t="s">
        <v>11</v>
      </c>
    </row>
    <row r="7" spans="1:7" x14ac:dyDescent="0.25">
      <c r="A7" s="1" t="s">
        <v>0</v>
      </c>
    </row>
    <row r="8" spans="1:7" x14ac:dyDescent="0.25">
      <c r="A8" s="1" t="s">
        <v>2</v>
      </c>
      <c r="B8" s="3" t="s">
        <v>3</v>
      </c>
      <c r="C8" s="3" t="s">
        <v>4</v>
      </c>
    </row>
    <row r="9" spans="1:7" x14ac:dyDescent="0.25">
      <c r="B9" s="2">
        <v>6</v>
      </c>
      <c r="C9" s="2">
        <v>30</v>
      </c>
      <c r="D9" s="4">
        <v>1114</v>
      </c>
      <c r="E9" s="4">
        <v>1061</v>
      </c>
      <c r="F9" s="4">
        <v>1000</v>
      </c>
      <c r="G9" s="4">
        <v>906</v>
      </c>
    </row>
    <row r="10" spans="1:7" x14ac:dyDescent="0.25">
      <c r="B10" s="2">
        <v>5.5</v>
      </c>
      <c r="C10" s="2">
        <v>27.5</v>
      </c>
      <c r="D10" s="4">
        <f t="shared" ref="D10:G13" si="0">D9</f>
        <v>1114</v>
      </c>
      <c r="E10" s="4">
        <f t="shared" si="0"/>
        <v>1061</v>
      </c>
      <c r="F10" s="4">
        <f t="shared" si="0"/>
        <v>1000</v>
      </c>
      <c r="G10" s="4">
        <f t="shared" si="0"/>
        <v>906</v>
      </c>
    </row>
    <row r="11" spans="1:7" x14ac:dyDescent="0.25">
      <c r="B11" s="2">
        <v>5</v>
      </c>
      <c r="C11" s="2">
        <v>25</v>
      </c>
      <c r="D11" s="4">
        <f t="shared" si="0"/>
        <v>1114</v>
      </c>
      <c r="E11" s="4">
        <f t="shared" si="0"/>
        <v>1061</v>
      </c>
      <c r="F11" s="4">
        <f t="shared" si="0"/>
        <v>1000</v>
      </c>
      <c r="G11" s="4">
        <f t="shared" si="0"/>
        <v>906</v>
      </c>
    </row>
    <row r="12" spans="1:7" x14ac:dyDescent="0.25">
      <c r="B12" s="2">
        <v>4.5</v>
      </c>
      <c r="C12" s="2">
        <v>22.5</v>
      </c>
      <c r="D12" s="4">
        <f t="shared" si="0"/>
        <v>1114</v>
      </c>
      <c r="E12" s="4">
        <f t="shared" si="0"/>
        <v>1061</v>
      </c>
      <c r="F12" s="4">
        <f t="shared" si="0"/>
        <v>1000</v>
      </c>
      <c r="G12" s="4">
        <f t="shared" si="0"/>
        <v>906</v>
      </c>
    </row>
    <row r="13" spans="1:7" x14ac:dyDescent="0.25">
      <c r="B13" s="2">
        <v>4</v>
      </c>
      <c r="C13" s="2">
        <v>20</v>
      </c>
      <c r="D13" s="4">
        <f t="shared" si="0"/>
        <v>1114</v>
      </c>
      <c r="E13" s="4">
        <f t="shared" si="0"/>
        <v>1061</v>
      </c>
      <c r="F13" s="4">
        <f t="shared" si="0"/>
        <v>1000</v>
      </c>
      <c r="G13" s="4">
        <f t="shared" si="0"/>
        <v>906</v>
      </c>
    </row>
    <row r="14" spans="1:7" x14ac:dyDescent="0.25">
      <c r="D14" s="4"/>
      <c r="E14" s="4"/>
      <c r="F14" s="4"/>
      <c r="G14" s="4"/>
    </row>
    <row r="15" spans="1:7" x14ac:dyDescent="0.25">
      <c r="D15" s="4"/>
      <c r="E15" s="4"/>
      <c r="F15" s="4"/>
      <c r="G15" s="4"/>
    </row>
    <row r="16" spans="1:7" x14ac:dyDescent="0.25">
      <c r="A16" s="1" t="s">
        <v>1</v>
      </c>
      <c r="D16" s="4"/>
      <c r="E16" s="4"/>
      <c r="F16" s="4"/>
      <c r="G16" s="4"/>
    </row>
    <row r="17" spans="1:7" x14ac:dyDescent="0.25">
      <c r="A17" s="1" t="s">
        <v>2</v>
      </c>
      <c r="B17" s="3" t="s">
        <v>3</v>
      </c>
      <c r="C17" s="3" t="s">
        <v>4</v>
      </c>
      <c r="D17" s="4"/>
      <c r="E17" s="4"/>
      <c r="F17" s="4"/>
      <c r="G17" s="4"/>
    </row>
    <row r="18" spans="1:7" x14ac:dyDescent="0.25">
      <c r="B18" s="2">
        <v>6</v>
      </c>
      <c r="C18" s="2">
        <v>30</v>
      </c>
      <c r="D18" s="4">
        <v>2379</v>
      </c>
      <c r="E18" s="4">
        <v>2224</v>
      </c>
      <c r="F18" s="4">
        <v>2096</v>
      </c>
      <c r="G18" s="4">
        <v>1901</v>
      </c>
    </row>
    <row r="19" spans="1:7" x14ac:dyDescent="0.25">
      <c r="B19" s="2">
        <v>5.5</v>
      </c>
      <c r="C19" s="2">
        <v>27.5</v>
      </c>
      <c r="D19" s="4">
        <f t="shared" ref="D19:G22" si="1">D18</f>
        <v>2379</v>
      </c>
      <c r="E19" s="4">
        <f t="shared" si="1"/>
        <v>2224</v>
      </c>
      <c r="F19" s="4">
        <f t="shared" si="1"/>
        <v>2096</v>
      </c>
      <c r="G19" s="4">
        <f t="shared" si="1"/>
        <v>1901</v>
      </c>
    </row>
    <row r="20" spans="1:7" x14ac:dyDescent="0.25">
      <c r="B20" s="2">
        <v>5</v>
      </c>
      <c r="C20" s="2">
        <v>25</v>
      </c>
      <c r="D20" s="4">
        <f t="shared" si="1"/>
        <v>2379</v>
      </c>
      <c r="E20" s="4">
        <f t="shared" si="1"/>
        <v>2224</v>
      </c>
      <c r="F20" s="4">
        <f t="shared" si="1"/>
        <v>2096</v>
      </c>
      <c r="G20" s="4">
        <f t="shared" si="1"/>
        <v>1901</v>
      </c>
    </row>
    <row r="21" spans="1:7" x14ac:dyDescent="0.25">
      <c r="B21" s="2">
        <v>4.5</v>
      </c>
      <c r="C21" s="2">
        <v>22.5</v>
      </c>
      <c r="D21" s="4">
        <f t="shared" si="1"/>
        <v>2379</v>
      </c>
      <c r="E21" s="4">
        <f t="shared" si="1"/>
        <v>2224</v>
      </c>
      <c r="F21" s="4">
        <f t="shared" si="1"/>
        <v>2096</v>
      </c>
      <c r="G21" s="4">
        <f t="shared" si="1"/>
        <v>1901</v>
      </c>
    </row>
    <row r="22" spans="1:7" x14ac:dyDescent="0.25">
      <c r="B22" s="2">
        <v>4</v>
      </c>
      <c r="C22" s="2">
        <v>20</v>
      </c>
      <c r="D22" s="4">
        <f t="shared" si="1"/>
        <v>2379</v>
      </c>
      <c r="E22" s="4">
        <f t="shared" si="1"/>
        <v>2224</v>
      </c>
      <c r="F22" s="4">
        <f t="shared" si="1"/>
        <v>2096</v>
      </c>
      <c r="G22" s="4">
        <f t="shared" si="1"/>
        <v>1901</v>
      </c>
    </row>
    <row r="23" spans="1:7" x14ac:dyDescent="0.25">
      <c r="D23" s="4"/>
      <c r="E23" s="4"/>
      <c r="F23" s="4"/>
      <c r="G23" s="4"/>
    </row>
    <row r="24" spans="1:7" x14ac:dyDescent="0.25">
      <c r="D24" s="4"/>
      <c r="E24" s="4"/>
      <c r="F24" s="4"/>
      <c r="G24" s="4"/>
    </row>
    <row r="25" spans="1:7" x14ac:dyDescent="0.25">
      <c r="A25" s="1" t="s">
        <v>7</v>
      </c>
      <c r="D25" s="4"/>
      <c r="E25" s="4"/>
      <c r="F25" s="4"/>
      <c r="G25" s="4"/>
    </row>
    <row r="26" spans="1:7" x14ac:dyDescent="0.25">
      <c r="A26" s="1" t="s">
        <v>2</v>
      </c>
      <c r="B26" s="3" t="s">
        <v>3</v>
      </c>
      <c r="C26" s="3" t="s">
        <v>4</v>
      </c>
      <c r="D26" s="4"/>
      <c r="E26" s="4"/>
      <c r="F26" s="4"/>
      <c r="G26" s="4"/>
    </row>
    <row r="27" spans="1:7" x14ac:dyDescent="0.25">
      <c r="B27" s="2">
        <v>6</v>
      </c>
      <c r="C27" s="2">
        <v>30</v>
      </c>
      <c r="D27" s="4">
        <v>1951</v>
      </c>
      <c r="E27" s="4">
        <v>1822</v>
      </c>
      <c r="F27" s="4">
        <v>1722</v>
      </c>
      <c r="G27" s="4">
        <v>1560</v>
      </c>
    </row>
    <row r="28" spans="1:7" x14ac:dyDescent="0.25">
      <c r="B28" s="2">
        <v>5.5</v>
      </c>
      <c r="C28" s="2">
        <v>27.5</v>
      </c>
      <c r="D28" s="4">
        <f t="shared" ref="D28:G31" si="2">D27</f>
        <v>1951</v>
      </c>
      <c r="E28" s="4">
        <f t="shared" si="2"/>
        <v>1822</v>
      </c>
      <c r="F28" s="4">
        <f t="shared" si="2"/>
        <v>1722</v>
      </c>
      <c r="G28" s="4">
        <f t="shared" si="2"/>
        <v>1560</v>
      </c>
    </row>
    <row r="29" spans="1:7" x14ac:dyDescent="0.25">
      <c r="B29" s="2">
        <v>5</v>
      </c>
      <c r="C29" s="2">
        <v>25</v>
      </c>
      <c r="D29" s="4">
        <f t="shared" si="2"/>
        <v>1951</v>
      </c>
      <c r="E29" s="4">
        <f t="shared" si="2"/>
        <v>1822</v>
      </c>
      <c r="F29" s="4">
        <f t="shared" si="2"/>
        <v>1722</v>
      </c>
      <c r="G29" s="4">
        <f t="shared" si="2"/>
        <v>1560</v>
      </c>
    </row>
    <row r="30" spans="1:7" x14ac:dyDescent="0.25">
      <c r="B30" s="2">
        <v>4.5</v>
      </c>
      <c r="C30" s="2">
        <v>22.5</v>
      </c>
      <c r="D30" s="4">
        <f t="shared" si="2"/>
        <v>1951</v>
      </c>
      <c r="E30" s="4">
        <f t="shared" si="2"/>
        <v>1822</v>
      </c>
      <c r="F30" s="4">
        <f t="shared" si="2"/>
        <v>1722</v>
      </c>
      <c r="G30" s="4">
        <f t="shared" si="2"/>
        <v>1560</v>
      </c>
    </row>
    <row r="31" spans="1:7" x14ac:dyDescent="0.25">
      <c r="B31" s="2">
        <v>4</v>
      </c>
      <c r="C31" s="2">
        <v>20</v>
      </c>
      <c r="D31" s="4">
        <f t="shared" si="2"/>
        <v>1951</v>
      </c>
      <c r="E31" s="4">
        <f t="shared" si="2"/>
        <v>1822</v>
      </c>
      <c r="F31" s="4">
        <f t="shared" si="2"/>
        <v>1722</v>
      </c>
      <c r="G31" s="4">
        <f t="shared" si="2"/>
        <v>1560</v>
      </c>
    </row>
    <row r="32" spans="1:7" x14ac:dyDescent="0.25">
      <c r="D32" s="4"/>
      <c r="E32" s="4"/>
      <c r="F32" s="4"/>
      <c r="G32" s="4"/>
    </row>
    <row r="33" spans="1:7" x14ac:dyDescent="0.25">
      <c r="D33" s="4"/>
      <c r="E33" s="4"/>
      <c r="F33" s="4"/>
      <c r="G33" s="4"/>
    </row>
    <row r="34" spans="1:7" x14ac:dyDescent="0.25">
      <c r="A34" s="1" t="s">
        <v>8</v>
      </c>
      <c r="D34" s="4"/>
      <c r="E34" s="4"/>
      <c r="F34" s="4"/>
      <c r="G34" s="4"/>
    </row>
    <row r="35" spans="1:7" x14ac:dyDescent="0.25">
      <c r="A35" s="1" t="s">
        <v>2</v>
      </c>
      <c r="B35" s="3" t="s">
        <v>3</v>
      </c>
      <c r="C35" s="3" t="s">
        <v>4</v>
      </c>
      <c r="D35" s="4"/>
      <c r="E35" s="4"/>
      <c r="F35" s="4"/>
      <c r="G35" s="4"/>
    </row>
    <row r="36" spans="1:7" x14ac:dyDescent="0.25">
      <c r="B36" s="2">
        <v>6</v>
      </c>
      <c r="C36" s="2">
        <v>30</v>
      </c>
      <c r="D36" s="4">
        <v>3258</v>
      </c>
      <c r="E36" s="4">
        <v>2986</v>
      </c>
      <c r="F36" s="4">
        <v>2821</v>
      </c>
      <c r="G36" s="4">
        <v>2556</v>
      </c>
    </row>
    <row r="37" spans="1:7" x14ac:dyDescent="0.25">
      <c r="B37" s="2">
        <v>5.5</v>
      </c>
      <c r="C37" s="2">
        <v>27.5</v>
      </c>
      <c r="D37" s="4">
        <f t="shared" ref="D37:G40" si="3">D36</f>
        <v>3258</v>
      </c>
      <c r="E37" s="4">
        <f t="shared" si="3"/>
        <v>2986</v>
      </c>
      <c r="F37" s="4">
        <f t="shared" si="3"/>
        <v>2821</v>
      </c>
      <c r="G37" s="4">
        <f t="shared" si="3"/>
        <v>2556</v>
      </c>
    </row>
    <row r="38" spans="1:7" x14ac:dyDescent="0.25">
      <c r="B38" s="2">
        <v>5</v>
      </c>
      <c r="C38" s="2">
        <v>25</v>
      </c>
      <c r="D38" s="4">
        <f t="shared" si="3"/>
        <v>3258</v>
      </c>
      <c r="E38" s="4">
        <f t="shared" si="3"/>
        <v>2986</v>
      </c>
      <c r="F38" s="4">
        <f t="shared" si="3"/>
        <v>2821</v>
      </c>
      <c r="G38" s="4">
        <f t="shared" si="3"/>
        <v>2556</v>
      </c>
    </row>
    <row r="39" spans="1:7" x14ac:dyDescent="0.25">
      <c r="B39" s="2">
        <v>4.5</v>
      </c>
      <c r="C39" s="2">
        <v>22.5</v>
      </c>
      <c r="D39" s="4">
        <f t="shared" si="3"/>
        <v>3258</v>
      </c>
      <c r="E39" s="4">
        <f t="shared" si="3"/>
        <v>2986</v>
      </c>
      <c r="F39" s="4">
        <f t="shared" si="3"/>
        <v>2821</v>
      </c>
      <c r="G39" s="4">
        <f t="shared" si="3"/>
        <v>2556</v>
      </c>
    </row>
    <row r="40" spans="1:7" x14ac:dyDescent="0.25">
      <c r="B40" s="2">
        <v>4</v>
      </c>
      <c r="C40" s="2">
        <v>20</v>
      </c>
      <c r="D40" s="4">
        <f t="shared" si="3"/>
        <v>3258</v>
      </c>
      <c r="E40" s="4">
        <f t="shared" si="3"/>
        <v>2986</v>
      </c>
      <c r="F40" s="4">
        <f t="shared" si="3"/>
        <v>2821</v>
      </c>
      <c r="G40" s="4">
        <f t="shared" si="3"/>
        <v>2556</v>
      </c>
    </row>
    <row r="41" spans="1:7" x14ac:dyDescent="0.25">
      <c r="D41" s="4"/>
      <c r="E41" s="4"/>
      <c r="F41" s="4"/>
      <c r="G41" s="4"/>
    </row>
  </sheetData>
  <mergeCells count="3">
    <mergeCell ref="A5:C5"/>
    <mergeCell ref="A1:G1"/>
    <mergeCell ref="A2:G2"/>
  </mergeCells>
  <phoneticPr fontId="2" type="noConversion"/>
  <pageMargins left="0.5" right="0.5" top="0.75" bottom="0.5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2608A-7CAC-41F5-9741-4D6AE03C864C}">
  <dimension ref="A1:F28"/>
  <sheetViews>
    <sheetView workbookViewId="0">
      <selection sqref="A1:G1"/>
    </sheetView>
  </sheetViews>
  <sheetFormatPr defaultColWidth="8.85546875" defaultRowHeight="12.75" x14ac:dyDescent="0.2"/>
  <cols>
    <col min="1" max="1" width="32.140625" customWidth="1"/>
    <col min="2" max="2" width="10.7109375" bestFit="1" customWidth="1"/>
    <col min="3" max="3" width="32.42578125" customWidth="1"/>
    <col min="4" max="4" width="10.7109375" bestFit="1" customWidth="1"/>
  </cols>
  <sheetData>
    <row r="1" spans="1:6" ht="13.5" thickBot="1" x14ac:dyDescent="0.25">
      <c r="A1" s="38" t="s">
        <v>48</v>
      </c>
      <c r="B1" s="38"/>
      <c r="C1" s="38"/>
      <c r="D1" s="38"/>
    </row>
    <row r="2" spans="1:6" ht="16.5" thickBot="1" x14ac:dyDescent="0.3">
      <c r="A2" s="39" t="s">
        <v>39</v>
      </c>
      <c r="B2" s="40"/>
      <c r="C2" s="39" t="s">
        <v>40</v>
      </c>
      <c r="D2" s="40"/>
    </row>
    <row r="3" spans="1:6" ht="19.5" thickBot="1" x14ac:dyDescent="0.3">
      <c r="A3" s="20" t="s">
        <v>6</v>
      </c>
      <c r="B3" s="24" t="s">
        <v>41</v>
      </c>
      <c r="C3" s="20" t="s">
        <v>6</v>
      </c>
      <c r="D3" s="19" t="s">
        <v>42</v>
      </c>
    </row>
    <row r="4" spans="1:6" ht="15" x14ac:dyDescent="0.25">
      <c r="A4" s="15" t="s">
        <v>43</v>
      </c>
      <c r="B4" s="21">
        <v>1550</v>
      </c>
      <c r="C4" s="15" t="s">
        <v>43</v>
      </c>
      <c r="D4" s="21">
        <v>1050</v>
      </c>
    </row>
    <row r="5" spans="1:6" ht="15" x14ac:dyDescent="0.25">
      <c r="A5" s="16" t="s">
        <v>44</v>
      </c>
      <c r="B5" s="22">
        <v>3000</v>
      </c>
      <c r="C5" s="16" t="s">
        <v>44</v>
      </c>
      <c r="D5" s="22">
        <v>2333</v>
      </c>
    </row>
    <row r="6" spans="1:6" ht="15" x14ac:dyDescent="0.25">
      <c r="A6" s="16" t="s">
        <v>45</v>
      </c>
      <c r="B6" s="22">
        <v>2500</v>
      </c>
      <c r="C6" s="16" t="s">
        <v>45</v>
      </c>
      <c r="D6" s="22">
        <v>1916</v>
      </c>
    </row>
    <row r="7" spans="1:6" ht="15" x14ac:dyDescent="0.25">
      <c r="A7" s="16" t="s">
        <v>46</v>
      </c>
      <c r="B7" s="22">
        <v>3700</v>
      </c>
      <c r="C7" s="16" t="s">
        <v>46</v>
      </c>
      <c r="D7" s="22">
        <v>3322</v>
      </c>
    </row>
    <row r="8" spans="1:6" ht="15.75" thickBot="1" x14ac:dyDescent="0.3">
      <c r="A8" s="17" t="s">
        <v>47</v>
      </c>
      <c r="B8" s="23">
        <v>850</v>
      </c>
      <c r="C8" s="17" t="s">
        <v>47</v>
      </c>
      <c r="D8" s="23">
        <v>850</v>
      </c>
    </row>
    <row r="9" spans="1:6" ht="15" x14ac:dyDescent="0.25">
      <c r="A9" s="18"/>
      <c r="B9" s="18"/>
      <c r="C9" s="18"/>
      <c r="D9" s="14"/>
    </row>
    <row r="11" spans="1:6" ht="13.5" thickBot="1" x14ac:dyDescent="0.25">
      <c r="A11" s="38" t="s">
        <v>49</v>
      </c>
      <c r="B11" s="38"/>
      <c r="C11" s="38"/>
      <c r="D11" s="38"/>
    </row>
    <row r="12" spans="1:6" ht="16.5" thickBot="1" x14ac:dyDescent="0.3">
      <c r="A12" s="39" t="s">
        <v>39</v>
      </c>
      <c r="B12" s="40"/>
      <c r="C12" s="39" t="s">
        <v>40</v>
      </c>
      <c r="D12" s="40"/>
    </row>
    <row r="13" spans="1:6" ht="19.5" thickBot="1" x14ac:dyDescent="0.3">
      <c r="A13" s="20" t="s">
        <v>6</v>
      </c>
      <c r="B13" s="24" t="s">
        <v>41</v>
      </c>
      <c r="C13" s="20" t="s">
        <v>6</v>
      </c>
      <c r="D13" s="19" t="s">
        <v>42</v>
      </c>
    </row>
    <row r="14" spans="1:6" ht="15" x14ac:dyDescent="0.25">
      <c r="A14" s="15" t="s">
        <v>43</v>
      </c>
      <c r="B14" s="27">
        <v>185</v>
      </c>
      <c r="C14" s="15" t="s">
        <v>43</v>
      </c>
      <c r="D14" s="27">
        <v>53</v>
      </c>
      <c r="F14" s="25"/>
    </row>
    <row r="15" spans="1:6" ht="15" x14ac:dyDescent="0.25">
      <c r="A15" s="16" t="s">
        <v>44</v>
      </c>
      <c r="B15" s="28">
        <v>690</v>
      </c>
      <c r="C15" s="16" t="s">
        <v>44</v>
      </c>
      <c r="D15" s="28">
        <v>303</v>
      </c>
      <c r="F15" s="25"/>
    </row>
    <row r="16" spans="1:6" ht="15" x14ac:dyDescent="0.25">
      <c r="A16" s="16" t="s">
        <v>45</v>
      </c>
      <c r="B16" s="28">
        <v>525</v>
      </c>
      <c r="C16" s="16" t="s">
        <v>45</v>
      </c>
      <c r="D16" s="28">
        <v>211</v>
      </c>
      <c r="F16" s="25"/>
    </row>
    <row r="17" spans="1:6" ht="15" x14ac:dyDescent="0.25">
      <c r="A17" s="16" t="s">
        <v>46</v>
      </c>
      <c r="B17" s="28">
        <v>851</v>
      </c>
      <c r="C17" s="16" t="s">
        <v>46</v>
      </c>
      <c r="D17" s="28">
        <v>432</v>
      </c>
      <c r="F17" s="25"/>
    </row>
    <row r="18" spans="1:6" ht="15.75" thickBot="1" x14ac:dyDescent="0.3">
      <c r="A18" s="17" t="s">
        <v>47</v>
      </c>
      <c r="B18" s="29">
        <v>850</v>
      </c>
      <c r="C18" s="17" t="s">
        <v>47</v>
      </c>
      <c r="D18" s="29">
        <v>850</v>
      </c>
    </row>
    <row r="21" spans="1:6" ht="13.5" thickBot="1" x14ac:dyDescent="0.25">
      <c r="A21" s="38" t="s">
        <v>50</v>
      </c>
      <c r="B21" s="38"/>
      <c r="C21" s="38"/>
      <c r="D21" s="38"/>
    </row>
    <row r="22" spans="1:6" ht="16.5" thickBot="1" x14ac:dyDescent="0.3">
      <c r="A22" s="39" t="s">
        <v>39</v>
      </c>
      <c r="B22" s="40"/>
      <c r="C22" s="39" t="s">
        <v>40</v>
      </c>
      <c r="D22" s="40"/>
    </row>
    <row r="23" spans="1:6" ht="19.5" thickBot="1" x14ac:dyDescent="0.3">
      <c r="A23" s="20" t="s">
        <v>6</v>
      </c>
      <c r="B23" s="24" t="s">
        <v>41</v>
      </c>
      <c r="C23" s="20" t="s">
        <v>6</v>
      </c>
      <c r="D23" s="19" t="s">
        <v>42</v>
      </c>
    </row>
    <row r="24" spans="1:6" ht="15.75" thickBot="1" x14ac:dyDescent="0.3">
      <c r="A24" s="15" t="s">
        <v>43</v>
      </c>
      <c r="B24" s="27">
        <f>+B4-B14</f>
        <v>1365</v>
      </c>
      <c r="C24" s="15" t="s">
        <v>43</v>
      </c>
      <c r="D24" s="27">
        <f>+D4-D14</f>
        <v>997</v>
      </c>
    </row>
    <row r="25" spans="1:6" ht="15.75" thickBot="1" x14ac:dyDescent="0.3">
      <c r="A25" s="16" t="s">
        <v>44</v>
      </c>
      <c r="B25" s="27">
        <f t="shared" ref="B25:D27" si="0">+B5-B15</f>
        <v>2310</v>
      </c>
      <c r="C25" s="16" t="s">
        <v>44</v>
      </c>
      <c r="D25" s="27">
        <f t="shared" si="0"/>
        <v>2030</v>
      </c>
    </row>
    <row r="26" spans="1:6" ht="15.75" thickBot="1" x14ac:dyDescent="0.3">
      <c r="A26" s="16" t="s">
        <v>45</v>
      </c>
      <c r="B26" s="27">
        <f t="shared" si="0"/>
        <v>1975</v>
      </c>
      <c r="C26" s="16" t="s">
        <v>45</v>
      </c>
      <c r="D26" s="27">
        <f t="shared" si="0"/>
        <v>1705</v>
      </c>
    </row>
    <row r="27" spans="1:6" ht="15" x14ac:dyDescent="0.25">
      <c r="A27" s="16" t="s">
        <v>46</v>
      </c>
      <c r="B27" s="27">
        <f t="shared" si="0"/>
        <v>2849</v>
      </c>
      <c r="C27" s="16" t="s">
        <v>46</v>
      </c>
      <c r="D27" s="27">
        <f t="shared" si="0"/>
        <v>2890</v>
      </c>
    </row>
    <row r="28" spans="1:6" ht="15.75" thickBot="1" x14ac:dyDescent="0.3">
      <c r="A28" s="17" t="s">
        <v>47</v>
      </c>
      <c r="B28" s="29">
        <v>850</v>
      </c>
      <c r="C28" s="17" t="s">
        <v>47</v>
      </c>
      <c r="D28" s="29">
        <v>850</v>
      </c>
    </row>
  </sheetData>
  <mergeCells count="9">
    <mergeCell ref="A22:B22"/>
    <mergeCell ref="C22:D22"/>
    <mergeCell ref="A2:B2"/>
    <mergeCell ref="C2:D2"/>
    <mergeCell ref="A1:D1"/>
    <mergeCell ref="A11:D11"/>
    <mergeCell ref="A12:B12"/>
    <mergeCell ref="C12:D12"/>
    <mergeCell ref="A21:D21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5BAE-943B-4AEB-A0C0-947BCE178D57}">
  <dimension ref="A1:F25"/>
  <sheetViews>
    <sheetView workbookViewId="0">
      <selection activeCell="J20" sqref="J20"/>
    </sheetView>
  </sheetViews>
  <sheetFormatPr defaultColWidth="8.85546875" defaultRowHeight="12.75" x14ac:dyDescent="0.2"/>
  <cols>
    <col min="1" max="1" width="21.7109375" bestFit="1" customWidth="1"/>
    <col min="2" max="3" width="8.85546875" customWidth="1"/>
    <col min="4" max="5" width="11.140625" style="12" bestFit="1" customWidth="1"/>
    <col min="6" max="6" width="13.85546875" style="12" bestFit="1" customWidth="1"/>
  </cols>
  <sheetData>
    <row r="1" spans="1:6" x14ac:dyDescent="0.2">
      <c r="D1" s="41" t="s">
        <v>38</v>
      </c>
      <c r="E1" s="41"/>
      <c r="F1" s="41"/>
    </row>
    <row r="2" spans="1:6" ht="15" x14ac:dyDescent="0.35">
      <c r="D2" s="13" t="s">
        <v>35</v>
      </c>
      <c r="E2" s="13" t="s">
        <v>36</v>
      </c>
      <c r="F2" s="13" t="s">
        <v>37</v>
      </c>
    </row>
    <row r="3" spans="1:6" ht="15" x14ac:dyDescent="0.2">
      <c r="A3" s="7" t="s">
        <v>19</v>
      </c>
      <c r="B3" s="8">
        <v>130</v>
      </c>
      <c r="D3" s="12">
        <f>+B3*'Emp Prem'!F10</f>
        <v>7419.1</v>
      </c>
      <c r="E3" s="12">
        <f>+B3*'Board Prem1'!F10</f>
        <v>122580.9</v>
      </c>
      <c r="F3" s="12">
        <f>+D3+E3</f>
        <v>130000</v>
      </c>
    </row>
    <row r="4" spans="1:6" ht="15" x14ac:dyDescent="0.2">
      <c r="A4" s="7" t="s">
        <v>20</v>
      </c>
      <c r="B4" s="8">
        <v>34</v>
      </c>
      <c r="D4" s="12">
        <f>+B4*'Emp Prem'!F28</f>
        <v>8880.4599999999991</v>
      </c>
      <c r="E4" s="12">
        <f>+B4*'Board Prem1'!F28</f>
        <v>49667.54</v>
      </c>
      <c r="F4" s="12">
        <f>+D4+E4</f>
        <v>58548</v>
      </c>
    </row>
    <row r="5" spans="1:6" ht="15" x14ac:dyDescent="0.2">
      <c r="A5" s="7" t="s">
        <v>21</v>
      </c>
      <c r="B5" s="8">
        <v>14</v>
      </c>
      <c r="D5" s="12">
        <f>+B5*'Emp Prem'!F19</f>
        <v>4452.84</v>
      </c>
      <c r="E5" s="12">
        <f>B5*'Board Prem1'!F19</f>
        <v>24891.16</v>
      </c>
      <c r="F5" s="12">
        <f>+D5+E5</f>
        <v>29344</v>
      </c>
    </row>
    <row r="6" spans="1:6" ht="15" x14ac:dyDescent="0.2">
      <c r="A6" s="7" t="s">
        <v>22</v>
      </c>
      <c r="B6" s="8">
        <v>37</v>
      </c>
      <c r="D6" s="12">
        <f>+B6*'Emp Prem'!F37</f>
        <v>15833.04</v>
      </c>
      <c r="E6" s="12">
        <f>+B6*'Board Prem1'!F37</f>
        <v>88543.96</v>
      </c>
      <c r="F6" s="12">
        <f>+D6+E6</f>
        <v>104377</v>
      </c>
    </row>
    <row r="7" spans="1:6" x14ac:dyDescent="0.2">
      <c r="A7" s="9"/>
      <c r="B7" s="9"/>
    </row>
    <row r="8" spans="1:6" ht="15" x14ac:dyDescent="0.2">
      <c r="A8" s="7" t="s">
        <v>23</v>
      </c>
      <c r="B8" s="8">
        <v>52</v>
      </c>
      <c r="D8" s="12">
        <f>+B8*'Emp Prem'!G10</f>
        <v>2239.12</v>
      </c>
      <c r="E8" s="12">
        <f>+B8*'Board Prem1'!G10</f>
        <v>44872.88</v>
      </c>
      <c r="F8" s="12">
        <f>+D8+E8</f>
        <v>47112</v>
      </c>
    </row>
    <row r="9" spans="1:6" ht="15" x14ac:dyDescent="0.2">
      <c r="A9" s="7" t="s">
        <v>24</v>
      </c>
      <c r="B9" s="8">
        <v>24</v>
      </c>
      <c r="D9" s="12">
        <f>+B9*'Emp Prem'!G28</f>
        <v>3784.56</v>
      </c>
      <c r="E9" s="12">
        <f>+B9*'Board Prem1'!G28</f>
        <v>33655.440000000002</v>
      </c>
      <c r="F9" s="12">
        <f>+D9+E9</f>
        <v>37440</v>
      </c>
    </row>
    <row r="10" spans="1:6" ht="15" x14ac:dyDescent="0.2">
      <c r="A10" s="7" t="s">
        <v>25</v>
      </c>
      <c r="B10" s="8">
        <v>19</v>
      </c>
      <c r="D10" s="12">
        <f>+B10*'Emp Prem'!G19</f>
        <v>3651.8</v>
      </c>
      <c r="E10" s="12">
        <f>+B10*'Board Prem1'!G19</f>
        <v>32467.200000000001</v>
      </c>
      <c r="F10" s="12">
        <f>+D10+E10</f>
        <v>36119</v>
      </c>
    </row>
    <row r="11" spans="1:6" ht="15" x14ac:dyDescent="0.2">
      <c r="A11" s="7" t="s">
        <v>26</v>
      </c>
      <c r="B11" s="8">
        <v>23</v>
      </c>
      <c r="D11" s="12">
        <f>+B11*'Emp Prem'!G37</f>
        <v>5947.34</v>
      </c>
      <c r="E11" s="12">
        <f>+B11*'Board Prem1'!G37</f>
        <v>52840.66</v>
      </c>
      <c r="F11" s="12">
        <f>+D11+E11</f>
        <v>58788</v>
      </c>
    </row>
    <row r="12" spans="1:6" x14ac:dyDescent="0.2">
      <c r="A12" s="9"/>
      <c r="B12" s="9"/>
    </row>
    <row r="13" spans="1:6" ht="15" x14ac:dyDescent="0.2">
      <c r="A13" s="7" t="s">
        <v>27</v>
      </c>
      <c r="B13" s="8">
        <v>131</v>
      </c>
      <c r="D13" s="12">
        <f>+B13*'Emp Prem'!E10</f>
        <v>15853.62</v>
      </c>
      <c r="E13" s="12">
        <f>+B13*'Board Prem1'!E10</f>
        <v>123137.38</v>
      </c>
      <c r="F13" s="12">
        <f>+D13+E13</f>
        <v>138991</v>
      </c>
    </row>
    <row r="14" spans="1:6" ht="15" x14ac:dyDescent="0.2">
      <c r="A14" s="7" t="s">
        <v>28</v>
      </c>
      <c r="B14" s="8">
        <v>61</v>
      </c>
      <c r="D14" s="12">
        <f>+B14*'Emp Prem'!E28</f>
        <v>22196.68</v>
      </c>
      <c r="E14" s="12">
        <f>+B14*'Board Prem1'!E28</f>
        <v>88945.32</v>
      </c>
      <c r="F14" s="12">
        <f>+D14+E14</f>
        <v>111142</v>
      </c>
    </row>
    <row r="15" spans="1:6" ht="15" x14ac:dyDescent="0.2">
      <c r="A15" s="7" t="s">
        <v>29</v>
      </c>
      <c r="B15" s="8">
        <v>19</v>
      </c>
      <c r="D15" s="12">
        <f>+B15*'Emp Prem'!E19</f>
        <v>8546.58</v>
      </c>
      <c r="E15" s="12">
        <f>+B15*'Board Prem1'!E19</f>
        <v>33709.42</v>
      </c>
      <c r="F15" s="12">
        <f>+D15+E15</f>
        <v>42256</v>
      </c>
    </row>
    <row r="16" spans="1:6" ht="15" x14ac:dyDescent="0.2">
      <c r="A16" s="7" t="s">
        <v>30</v>
      </c>
      <c r="B16" s="8">
        <v>21</v>
      </c>
      <c r="D16" s="12">
        <f>+B16*'Emp Prem'!E37</f>
        <v>12682.95</v>
      </c>
      <c r="E16" s="12">
        <f>+B16*'Board Prem1'!E37</f>
        <v>50023.05</v>
      </c>
      <c r="F16" s="12">
        <f>+D16+E16</f>
        <v>62706</v>
      </c>
    </row>
    <row r="17" spans="1:6" x14ac:dyDescent="0.2">
      <c r="A17" s="9"/>
      <c r="B17" s="9"/>
    </row>
    <row r="18" spans="1:6" ht="15" x14ac:dyDescent="0.2">
      <c r="A18" s="7" t="s">
        <v>31</v>
      </c>
      <c r="B18" s="8">
        <v>144</v>
      </c>
      <c r="D18" s="12">
        <f>+B18*'Emp Prem'!D10</f>
        <v>22871.52</v>
      </c>
      <c r="E18" s="12">
        <f>+B18*'Board Prem1'!D10</f>
        <v>137544.48000000001</v>
      </c>
      <c r="F18" s="12">
        <f>+D18+E18</f>
        <v>160416</v>
      </c>
    </row>
    <row r="19" spans="1:6" ht="15" x14ac:dyDescent="0.2">
      <c r="A19" s="7" t="s">
        <v>32</v>
      </c>
      <c r="B19" s="8">
        <v>31</v>
      </c>
      <c r="D19" s="12">
        <f>+B19*'Emp Prem'!D28</f>
        <v>14956.26</v>
      </c>
      <c r="E19" s="12">
        <f>B19*'Board Prem1'!D28</f>
        <v>45524.74</v>
      </c>
      <c r="F19" s="12">
        <f>+D19+E19</f>
        <v>60481</v>
      </c>
    </row>
    <row r="20" spans="1:6" ht="15" x14ac:dyDescent="0.2">
      <c r="A20" s="7" t="s">
        <v>33</v>
      </c>
      <c r="B20" s="8">
        <v>7</v>
      </c>
      <c r="D20" s="12">
        <f>+B20*'Emp Prem'!D19</f>
        <v>4211.4799999999996</v>
      </c>
      <c r="E20" s="12">
        <f>+B20*'Board Prem1'!D19</f>
        <v>12441.52</v>
      </c>
      <c r="F20" s="12">
        <f>+D20+E20</f>
        <v>16653</v>
      </c>
    </row>
    <row r="21" spans="1:6" ht="15" x14ac:dyDescent="0.2">
      <c r="A21" s="7" t="s">
        <v>34</v>
      </c>
      <c r="B21" s="8">
        <v>8</v>
      </c>
      <c r="D21" s="12">
        <f>+B21*'Emp Prem'!D37</f>
        <v>6589.92</v>
      </c>
      <c r="E21" s="12">
        <f>+B21*'Board Prem1'!D37</f>
        <v>19474.080000000002</v>
      </c>
      <c r="F21" s="12">
        <f>+D21+E21</f>
        <v>26064</v>
      </c>
    </row>
    <row r="23" spans="1:6" x14ac:dyDescent="0.2">
      <c r="D23" s="12">
        <f>SUM(D3:D21)</f>
        <v>160117.26999999999</v>
      </c>
      <c r="E23" s="12">
        <f>SUM(E3:E21)</f>
        <v>960319.73</v>
      </c>
      <c r="F23" s="12">
        <f>SUM(F3:F21)</f>
        <v>1120437</v>
      </c>
    </row>
    <row r="25" spans="1:6" x14ac:dyDescent="0.2">
      <c r="F25" s="12">
        <f>+F23*12</f>
        <v>13445244</v>
      </c>
    </row>
  </sheetData>
  <mergeCells count="1">
    <mergeCell ref="D1:F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Employee Prem</vt:lpstr>
      <vt:lpstr>Board Prem</vt:lpstr>
      <vt:lpstr>Total Premium</vt:lpstr>
      <vt:lpstr>Comparison</vt:lpstr>
      <vt:lpstr>Emp Prem</vt:lpstr>
      <vt:lpstr>Board Prem1</vt:lpstr>
      <vt:lpstr>Total Prem</vt:lpstr>
      <vt:lpstr>HOPE Rates</vt:lpstr>
      <vt:lpstr>Census</vt:lpstr>
    </vt:vector>
  </TitlesOfParts>
  <Company>Quincy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M. Kemp</dc:creator>
  <cp:lastModifiedBy>Knuffman,Teresa</cp:lastModifiedBy>
  <cp:lastPrinted>2025-09-24T14:36:47Z</cp:lastPrinted>
  <dcterms:created xsi:type="dcterms:W3CDTF">2006-08-14T22:15:03Z</dcterms:created>
  <dcterms:modified xsi:type="dcterms:W3CDTF">2025-09-24T14:37:38Z</dcterms:modified>
</cp:coreProperties>
</file>